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PENLAB\LCC_87_B1001_Exploris_480\Ian Lamb\C01089-056\updated quantification 8-13-24\"/>
    </mc:Choice>
  </mc:AlternateContent>
  <xr:revisionPtr revIDLastSave="0" documentId="13_ncr:1_{6813541B-970D-4345-BDE4-345C866478DB}" xr6:coauthVersionLast="47" xr6:coauthVersionMax="47" xr10:uidLastSave="{00000000-0000-0000-0000-000000000000}"/>
  <bookViews>
    <workbookView xWindow="6900" yWindow="690" windowWidth="13755" windowHeight="14355" xr2:uid="{D58AF6BC-1D2D-4A13-AC10-588A9010B2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  <c r="B8" i="1"/>
  <c r="K20" i="1" s="1"/>
  <c r="B9" i="1"/>
  <c r="E21" i="1" s="1"/>
  <c r="B10" i="1"/>
  <c r="M22" i="1" s="1"/>
  <c r="B11" i="1"/>
  <c r="J23" i="1" s="1"/>
  <c r="B12" i="1"/>
  <c r="M24" i="1" s="1"/>
  <c r="B13" i="1"/>
  <c r="H25" i="1" s="1"/>
  <c r="B14" i="1"/>
  <c r="N26" i="1" s="1"/>
  <c r="B15" i="1"/>
  <c r="G27" i="1" s="1"/>
  <c r="L30" i="1"/>
  <c r="I30" i="1"/>
  <c r="D30" i="1"/>
  <c r="L29" i="1"/>
  <c r="I29" i="1"/>
  <c r="D29" i="1"/>
  <c r="K27" i="1" l="1"/>
  <c r="M27" i="1"/>
  <c r="H27" i="1"/>
  <c r="J27" i="1"/>
  <c r="F26" i="1"/>
  <c r="J26" i="1"/>
  <c r="K26" i="1"/>
  <c r="G26" i="1"/>
  <c r="M26" i="1"/>
  <c r="C27" i="1"/>
  <c r="E27" i="1"/>
  <c r="F27" i="1"/>
  <c r="N20" i="1"/>
  <c r="C20" i="1"/>
  <c r="F20" i="1"/>
  <c r="H20" i="1"/>
  <c r="C21" i="1"/>
  <c r="G21" i="1"/>
  <c r="N21" i="1"/>
  <c r="M20" i="1"/>
  <c r="F21" i="1"/>
  <c r="C22" i="1"/>
  <c r="N22" i="1"/>
  <c r="G20" i="1"/>
  <c r="J20" i="1"/>
  <c r="K22" i="1"/>
  <c r="E20" i="1"/>
  <c r="F23" i="1"/>
  <c r="G23" i="1"/>
  <c r="M23" i="1"/>
  <c r="F24" i="1"/>
  <c r="N24" i="1"/>
  <c r="H21" i="1"/>
  <c r="C25" i="1"/>
  <c r="J21" i="1"/>
  <c r="E25" i="1"/>
  <c r="F25" i="1"/>
  <c r="J25" i="1"/>
  <c r="E22" i="1"/>
  <c r="K25" i="1"/>
  <c r="F22" i="1"/>
  <c r="M25" i="1"/>
  <c r="M30" i="1" s="1"/>
  <c r="G22" i="1"/>
  <c r="N25" i="1"/>
  <c r="H22" i="1"/>
  <c r="C26" i="1"/>
  <c r="J22" i="1"/>
  <c r="E26" i="1"/>
  <c r="H23" i="1"/>
  <c r="K23" i="1"/>
  <c r="C24" i="1"/>
  <c r="E24" i="1"/>
  <c r="H24" i="1"/>
  <c r="K24" i="1"/>
  <c r="H26" i="1"/>
  <c r="G24" i="1"/>
  <c r="E23" i="1"/>
  <c r="N23" i="1"/>
  <c r="N29" i="1" s="1"/>
  <c r="C23" i="1"/>
  <c r="J24" i="1"/>
  <c r="K21" i="1"/>
  <c r="M21" i="1"/>
  <c r="G25" i="1"/>
  <c r="F29" i="1" l="1"/>
  <c r="G29" i="1"/>
  <c r="C29" i="1"/>
  <c r="C30" i="1"/>
  <c r="E30" i="1"/>
  <c r="K30" i="1"/>
  <c r="E29" i="1"/>
  <c r="H30" i="1"/>
  <c r="K29" i="1"/>
  <c r="J29" i="1"/>
  <c r="F30" i="1"/>
  <c r="H29" i="1"/>
  <c r="M29" i="1"/>
  <c r="N30" i="1"/>
  <c r="J30" i="1"/>
  <c r="G30" i="1"/>
</calcChain>
</file>

<file path=xl/sharedStrings.xml><?xml version="1.0" encoding="utf-8"?>
<sst xmlns="http://schemas.openxmlformats.org/spreadsheetml/2006/main" count="53" uniqueCount="35">
  <si>
    <t>Sample ID</t>
  </si>
  <si>
    <t>Total AUC</t>
  </si>
  <si>
    <t>0P</t>
  </si>
  <si>
    <t>1P</t>
  </si>
  <si>
    <t>2P</t>
  </si>
  <si>
    <t>3P</t>
  </si>
  <si>
    <t>Unmodified</t>
  </si>
  <si>
    <t>1A</t>
  </si>
  <si>
    <r>
      <t>1B (</t>
    </r>
    <r>
      <rPr>
        <sz val="11"/>
        <color rgb="FFFF0000"/>
        <rFont val="Calibri"/>
        <family val="2"/>
        <scheme val="minor"/>
      </rPr>
      <t>S442</t>
    </r>
    <r>
      <rPr>
        <sz val="11"/>
        <color rgb="FF006100"/>
        <rFont val="Calibri"/>
        <family val="2"/>
        <scheme val="minor"/>
      </rPr>
      <t>)</t>
    </r>
  </si>
  <si>
    <r>
      <t>1C (</t>
    </r>
    <r>
      <rPr>
        <sz val="11"/>
        <color rgb="FFFF0000"/>
        <rFont val="Calibri"/>
        <family val="2"/>
        <scheme val="minor"/>
      </rPr>
      <t>S444 or S445</t>
    </r>
    <r>
      <rPr>
        <sz val="11"/>
        <color rgb="FF006100"/>
        <rFont val="Calibri"/>
        <family val="2"/>
        <scheme val="minor"/>
      </rPr>
      <t>)</t>
    </r>
  </si>
  <si>
    <t>1D</t>
  </si>
  <si>
    <t>2A</t>
  </si>
  <si>
    <r>
      <t>2B (</t>
    </r>
    <r>
      <rPr>
        <sz val="11"/>
        <color rgb="FFFF0000"/>
        <rFont val="Calibri"/>
        <family val="2"/>
        <scheme val="minor"/>
      </rPr>
      <t>S442 + S444 OR S442 + S445</t>
    </r>
    <r>
      <rPr>
        <sz val="11"/>
        <color rgb="FF006100"/>
        <rFont val="Calibri"/>
        <family val="2"/>
        <scheme val="minor"/>
      </rPr>
      <t>)</t>
    </r>
  </si>
  <si>
    <t>3A</t>
  </si>
  <si>
    <t>3B</t>
  </si>
  <si>
    <t>922.6014 +5</t>
  </si>
  <si>
    <t>1172.9915++++</t>
  </si>
  <si>
    <t>1192.9831++++</t>
  </si>
  <si>
    <t>1212.9747++++</t>
  </si>
  <si>
    <t>DMSO 1</t>
  </si>
  <si>
    <t>DMSO 2</t>
  </si>
  <si>
    <t>DMSO 3</t>
  </si>
  <si>
    <t>DMSO 4</t>
  </si>
  <si>
    <t>GLP1 1</t>
  </si>
  <si>
    <t>GLP1 2</t>
  </si>
  <si>
    <t>GLP1 3</t>
  </si>
  <si>
    <t>GLP1 4</t>
  </si>
  <si>
    <t>% GLP1R</t>
  </si>
  <si>
    <t>average DMSO</t>
  </si>
  <si>
    <t>average GLP1</t>
  </si>
  <si>
    <t>1152.9999++++</t>
  </si>
  <si>
    <t>938.5947, +5</t>
  </si>
  <si>
    <t>954.5879, +5</t>
  </si>
  <si>
    <t>N/a</t>
  </si>
  <si>
    <t>AUC (Y10-Y3)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</si>
</sst>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1" fontId="3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2" fontId="0" fillId="3" borderId="0" xfId="0" applyNumberFormat="1" applyFill="1" applyAlignment="1">
      <alignment vertical="center" wrapText="1"/>
    </xf>
    <xf numFmtId="2" fontId="0" fillId="3" borderId="0" xfId="0" applyNumberForma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772C0-BD46-4DC9-A56D-CCA9A79C7518}">
  <dimension ref="A1:N30"/>
  <sheetViews>
    <sheetView tabSelected="1" topLeftCell="J1" workbookViewId="0">
      <selection activeCell="D11" sqref="D11"/>
    </sheetView>
  </sheetViews>
  <sheetFormatPr defaultRowHeight="15" x14ac:dyDescent="0.25"/>
  <cols>
    <col min="1" max="1" width="24.28515625" style="3" customWidth="1"/>
    <col min="2" max="2" width="24.28515625" style="2" customWidth="1"/>
    <col min="3" max="3" width="24.85546875" style="2" customWidth="1"/>
    <col min="4" max="4" width="9.140625" style="2"/>
    <col min="5" max="8" width="23.42578125" style="2" customWidth="1"/>
    <col min="9" max="9" width="9.140625" style="2"/>
    <col min="10" max="10" width="23.42578125" style="2" customWidth="1"/>
    <col min="11" max="11" width="33.85546875" style="2" customWidth="1"/>
    <col min="12" max="12" width="9.140625" style="2"/>
    <col min="13" max="14" width="23.42578125" style="2" customWidth="1"/>
    <col min="15" max="15" width="31.42578125" customWidth="1"/>
  </cols>
  <sheetData>
    <row r="1" spans="1:14" ht="15.75" thickBot="1" x14ac:dyDescent="0.3">
      <c r="A1" s="1"/>
    </row>
    <row r="2" spans="1:14" ht="15.75" thickBot="1" x14ac:dyDescent="0.3">
      <c r="A2" s="3" t="s">
        <v>0</v>
      </c>
      <c r="B2" s="3" t="s">
        <v>1</v>
      </c>
      <c r="C2" s="4" t="s">
        <v>2</v>
      </c>
      <c r="E2" s="21" t="s">
        <v>3</v>
      </c>
      <c r="F2" s="22"/>
      <c r="G2" s="22"/>
      <c r="H2" s="23"/>
      <c r="J2" s="21" t="s">
        <v>4</v>
      </c>
      <c r="K2" s="23"/>
      <c r="M2" s="21" t="s">
        <v>5</v>
      </c>
      <c r="N2" s="23"/>
    </row>
    <row r="3" spans="1:14" ht="15.75" thickBot="1" x14ac:dyDescent="0.3">
      <c r="B3" s="3"/>
      <c r="C3" s="5" t="s">
        <v>6</v>
      </c>
      <c r="E3" s="4" t="s">
        <v>7</v>
      </c>
      <c r="F3" s="6" t="s">
        <v>8</v>
      </c>
      <c r="G3" s="6" t="s">
        <v>9</v>
      </c>
      <c r="H3" s="4" t="s">
        <v>10</v>
      </c>
      <c r="J3" s="4" t="s">
        <v>11</v>
      </c>
      <c r="K3" s="6" t="s">
        <v>12</v>
      </c>
      <c r="M3" s="4" t="s">
        <v>13</v>
      </c>
      <c r="N3" s="4" t="s">
        <v>14</v>
      </c>
    </row>
    <row r="4" spans="1:14" x14ac:dyDescent="0.25">
      <c r="B4" s="3"/>
      <c r="C4" s="7">
        <v>15.69</v>
      </c>
      <c r="E4" s="7">
        <v>15.88</v>
      </c>
      <c r="F4" s="7">
        <v>16.25</v>
      </c>
      <c r="G4" s="7">
        <v>16.34</v>
      </c>
      <c r="H4" s="7">
        <v>16.53</v>
      </c>
      <c r="J4" s="7">
        <v>16.91</v>
      </c>
      <c r="K4" s="7">
        <v>17.05</v>
      </c>
      <c r="M4" s="7">
        <v>17.79</v>
      </c>
      <c r="N4" s="7">
        <v>18.12</v>
      </c>
    </row>
    <row r="5" spans="1:14" x14ac:dyDescent="0.25">
      <c r="A5" s="3" t="s">
        <v>34</v>
      </c>
      <c r="B5" s="3"/>
      <c r="C5" s="8" t="s">
        <v>30</v>
      </c>
      <c r="E5" s="8" t="s">
        <v>16</v>
      </c>
      <c r="F5" s="8" t="s">
        <v>16</v>
      </c>
      <c r="G5" s="8" t="s">
        <v>16</v>
      </c>
      <c r="H5" s="8" t="s">
        <v>16</v>
      </c>
      <c r="J5" s="8" t="s">
        <v>17</v>
      </c>
      <c r="K5" s="8" t="s">
        <v>17</v>
      </c>
      <c r="M5" s="8" t="s">
        <v>18</v>
      </c>
      <c r="N5" s="8" t="s">
        <v>18</v>
      </c>
    </row>
    <row r="6" spans="1:14" ht="15.75" thickBot="1" x14ac:dyDescent="0.3">
      <c r="B6" s="3"/>
      <c r="C6" s="5" t="s">
        <v>15</v>
      </c>
      <c r="E6" s="5" t="s">
        <v>31</v>
      </c>
      <c r="F6" s="5" t="s">
        <v>31</v>
      </c>
      <c r="G6" s="5" t="s">
        <v>31</v>
      </c>
      <c r="H6" s="5" t="s">
        <v>31</v>
      </c>
      <c r="J6" s="5" t="s">
        <v>32</v>
      </c>
      <c r="K6" s="5" t="s">
        <v>32</v>
      </c>
      <c r="M6" s="5" t="s">
        <v>33</v>
      </c>
      <c r="N6" s="5" t="s">
        <v>33</v>
      </c>
    </row>
    <row r="7" spans="1:14" x14ac:dyDescent="0.25">
      <c r="B7" s="3"/>
    </row>
    <row r="8" spans="1:14" s="18" customFormat="1" x14ac:dyDescent="0.25">
      <c r="A8" s="15" t="s">
        <v>19</v>
      </c>
      <c r="B8" s="16">
        <f>SUM(C8:N8)</f>
        <v>308646325.15999997</v>
      </c>
      <c r="C8" s="10">
        <v>301990000</v>
      </c>
      <c r="D8" s="17"/>
      <c r="E8" s="10">
        <v>761030</v>
      </c>
      <c r="F8" s="10">
        <v>2953200</v>
      </c>
      <c r="G8" s="10">
        <v>317540</v>
      </c>
      <c r="H8" s="10">
        <v>1034800</v>
      </c>
      <c r="I8" s="17"/>
      <c r="J8" s="10">
        <v>511.08</v>
      </c>
      <c r="K8" s="10">
        <v>1566600</v>
      </c>
      <c r="L8" s="17"/>
      <c r="M8" s="10">
        <v>511.08</v>
      </c>
      <c r="N8" s="10">
        <v>22133</v>
      </c>
    </row>
    <row r="9" spans="1:14" x14ac:dyDescent="0.25">
      <c r="A9" s="3" t="s">
        <v>20</v>
      </c>
      <c r="B9" s="9">
        <f t="shared" ref="B9:B14" si="0">SUM(C9:N9)</f>
        <v>302184060</v>
      </c>
      <c r="C9" s="10">
        <v>292210000</v>
      </c>
      <c r="E9" s="10">
        <v>1162600</v>
      </c>
      <c r="F9" s="10">
        <v>3062400</v>
      </c>
      <c r="G9" s="10">
        <v>262730</v>
      </c>
      <c r="H9" s="10">
        <v>1081600</v>
      </c>
      <c r="J9" s="10">
        <v>584610</v>
      </c>
      <c r="K9" s="10">
        <v>2571200</v>
      </c>
      <c r="M9" s="10">
        <v>584610</v>
      </c>
      <c r="N9" s="10">
        <v>664310</v>
      </c>
    </row>
    <row r="10" spans="1:14" x14ac:dyDescent="0.25">
      <c r="A10" s="3" t="s">
        <v>21</v>
      </c>
      <c r="B10" s="9">
        <f t="shared" si="0"/>
        <v>272108170</v>
      </c>
      <c r="C10" s="10">
        <v>263010000</v>
      </c>
      <c r="E10" s="10">
        <v>760920</v>
      </c>
      <c r="F10" s="10">
        <v>3355800</v>
      </c>
      <c r="G10" s="10">
        <v>383950</v>
      </c>
      <c r="H10" s="10">
        <v>965560</v>
      </c>
      <c r="J10" s="10">
        <v>276680</v>
      </c>
      <c r="K10" s="10">
        <v>2481800</v>
      </c>
      <c r="M10" s="10">
        <v>276680</v>
      </c>
      <c r="N10" s="10">
        <v>596780</v>
      </c>
    </row>
    <row r="11" spans="1:14" x14ac:dyDescent="0.25">
      <c r="A11" s="3" t="s">
        <v>22</v>
      </c>
      <c r="B11" s="9">
        <f t="shared" si="0"/>
        <v>248590410</v>
      </c>
      <c r="C11" s="10">
        <v>239770000</v>
      </c>
      <c r="E11" s="10">
        <v>743090</v>
      </c>
      <c r="F11" s="10">
        <v>3089000</v>
      </c>
      <c r="G11" s="10">
        <v>342540</v>
      </c>
      <c r="H11" s="10">
        <v>1157600</v>
      </c>
      <c r="J11" s="10">
        <v>293240</v>
      </c>
      <c r="K11" s="10">
        <v>2370100</v>
      </c>
      <c r="M11" s="10">
        <v>293240</v>
      </c>
      <c r="N11" s="10">
        <v>531600</v>
      </c>
    </row>
    <row r="12" spans="1:14" x14ac:dyDescent="0.25">
      <c r="A12" s="3" t="s">
        <v>23</v>
      </c>
      <c r="B12" s="9">
        <f t="shared" si="0"/>
        <v>212604350</v>
      </c>
      <c r="C12" s="10">
        <v>172450000</v>
      </c>
      <c r="E12" s="10">
        <v>835820</v>
      </c>
      <c r="F12" s="10">
        <v>6619000</v>
      </c>
      <c r="G12" s="10">
        <v>234400</v>
      </c>
      <c r="H12" s="10">
        <v>863830</v>
      </c>
      <c r="J12" s="10">
        <v>3168500</v>
      </c>
      <c r="K12" s="10">
        <v>13776000</v>
      </c>
      <c r="M12" s="10">
        <v>3907800</v>
      </c>
      <c r="N12" s="10">
        <v>10749000</v>
      </c>
    </row>
    <row r="13" spans="1:14" x14ac:dyDescent="0.25">
      <c r="A13" s="3" t="s">
        <v>24</v>
      </c>
      <c r="B13" s="9">
        <f t="shared" si="0"/>
        <v>201032930</v>
      </c>
      <c r="C13" s="10">
        <v>156480000</v>
      </c>
      <c r="E13" s="10">
        <v>809110</v>
      </c>
      <c r="F13" s="10">
        <v>5954000</v>
      </c>
      <c r="G13" s="10">
        <v>455720</v>
      </c>
      <c r="H13" s="10">
        <v>1095100</v>
      </c>
      <c r="J13" s="10">
        <v>3676500</v>
      </c>
      <c r="K13" s="10">
        <v>18780000</v>
      </c>
      <c r="M13" s="10">
        <v>3676500</v>
      </c>
      <c r="N13" s="10">
        <v>10106000</v>
      </c>
    </row>
    <row r="14" spans="1:14" x14ac:dyDescent="0.25">
      <c r="A14" s="3" t="s">
        <v>25</v>
      </c>
      <c r="B14" s="9">
        <f t="shared" si="0"/>
        <v>153416060</v>
      </c>
      <c r="C14" s="10">
        <v>114440000</v>
      </c>
      <c r="E14" s="10">
        <v>710060</v>
      </c>
      <c r="F14" s="10">
        <v>5241500</v>
      </c>
      <c r="G14" s="10">
        <v>616300</v>
      </c>
      <c r="H14" s="10">
        <v>1325600</v>
      </c>
      <c r="J14" s="10">
        <v>2893300</v>
      </c>
      <c r="K14" s="10">
        <v>16054000</v>
      </c>
      <c r="M14" s="10">
        <v>2893300</v>
      </c>
      <c r="N14" s="10">
        <v>9242000</v>
      </c>
    </row>
    <row r="15" spans="1:14" x14ac:dyDescent="0.25">
      <c r="A15" s="3" t="s">
        <v>26</v>
      </c>
      <c r="B15" s="9">
        <f>SUM(C15:N15)</f>
        <v>117783730</v>
      </c>
      <c r="C15" s="10">
        <v>89830000</v>
      </c>
      <c r="E15" s="10">
        <v>474060</v>
      </c>
      <c r="F15" s="10">
        <v>4023700</v>
      </c>
      <c r="G15" s="10">
        <v>691870</v>
      </c>
      <c r="H15" s="10">
        <v>890500</v>
      </c>
      <c r="J15" s="10">
        <v>2585900</v>
      </c>
      <c r="K15" s="10">
        <v>9381000</v>
      </c>
      <c r="M15" s="10">
        <v>2585900</v>
      </c>
      <c r="N15" s="10">
        <v>7320800</v>
      </c>
    </row>
    <row r="16" spans="1:14" x14ac:dyDescent="0.25">
      <c r="B16" s="9"/>
      <c r="C16" s="10"/>
      <c r="E16" s="10"/>
      <c r="F16" s="10"/>
      <c r="G16" s="10"/>
      <c r="H16" s="10"/>
      <c r="J16" s="10"/>
      <c r="K16" s="10"/>
      <c r="M16" s="10"/>
      <c r="N16" s="10"/>
    </row>
    <row r="17" spans="1:14" x14ac:dyDescent="0.25">
      <c r="B17" s="11"/>
    </row>
    <row r="19" spans="1:14" x14ac:dyDescent="0.25">
      <c r="A19" s="12" t="s">
        <v>27</v>
      </c>
    </row>
    <row r="20" spans="1:14" s="18" customFormat="1" x14ac:dyDescent="0.25">
      <c r="A20" s="15" t="s">
        <v>19</v>
      </c>
      <c r="B20" s="17"/>
      <c r="C20" s="19">
        <f t="shared" ref="C20:C27" si="1">(C8/B8)*100</f>
        <v>97.843381042508966</v>
      </c>
      <c r="D20" s="17"/>
      <c r="E20" s="20">
        <f t="shared" ref="E20:E27" si="2">(E8/B8)*100</f>
        <v>0.24657024495771582</v>
      </c>
      <c r="F20" s="20">
        <f t="shared" ref="F20:F27" si="3">(F8/B8)*100</f>
        <v>0.95682331499300466</v>
      </c>
      <c r="G20" s="20">
        <f t="shared" ref="G20:G27" si="4">(G8/B8)*100</f>
        <v>0.10288151003754527</v>
      </c>
      <c r="H20" s="20">
        <f t="shared" ref="H20:H27" si="5">(H8/B8)*100</f>
        <v>0.3352704748593936</v>
      </c>
      <c r="I20" s="17"/>
      <c r="J20" s="20">
        <f t="shared" ref="J20:J27" si="6">(J8/B8)*100</f>
        <v>1.6558758628830585E-4</v>
      </c>
      <c r="K20" s="20">
        <f t="shared" ref="K20:K27" si="7">(K8/B8)*100</f>
        <v>0.50757124653529773</v>
      </c>
      <c r="L20" s="17"/>
      <c r="M20" s="20">
        <f t="shared" ref="M20:M27" si="8">(M8/B8)*100</f>
        <v>1.6558758628830585E-4</v>
      </c>
      <c r="N20" s="20">
        <f t="shared" ref="N20:N27" si="9">(N8/B8)*100</f>
        <v>7.1709909355073057E-3</v>
      </c>
    </row>
    <row r="21" spans="1:14" x14ac:dyDescent="0.25">
      <c r="A21" s="3" t="s">
        <v>20</v>
      </c>
      <c r="C21" s="13">
        <f t="shared" si="1"/>
        <v>96.699342778040645</v>
      </c>
      <c r="E21" s="14">
        <f t="shared" si="2"/>
        <v>0.38473240448222185</v>
      </c>
      <c r="F21" s="14">
        <f t="shared" si="3"/>
        <v>1.0134220845401309</v>
      </c>
      <c r="G21" s="14">
        <f t="shared" si="4"/>
        <v>8.6943699148128453E-2</v>
      </c>
      <c r="H21" s="14">
        <f t="shared" si="5"/>
        <v>0.3579275491897223</v>
      </c>
      <c r="J21" s="14">
        <f t="shared" si="6"/>
        <v>0.19346156114256988</v>
      </c>
      <c r="K21" s="14">
        <f t="shared" si="7"/>
        <v>0.85087214726018312</v>
      </c>
      <c r="M21" s="14">
        <f t="shared" si="8"/>
        <v>0.19346156114256988</v>
      </c>
      <c r="N21" s="14">
        <f t="shared" si="9"/>
        <v>0.21983621505383177</v>
      </c>
    </row>
    <row r="22" spans="1:14" x14ac:dyDescent="0.25">
      <c r="A22" s="3" t="s">
        <v>21</v>
      </c>
      <c r="C22" s="13">
        <f t="shared" si="1"/>
        <v>96.656414248789375</v>
      </c>
      <c r="E22" s="14">
        <f t="shared" si="2"/>
        <v>0.2796387921759203</v>
      </c>
      <c r="F22" s="14">
        <f t="shared" si="3"/>
        <v>1.2332595526257075</v>
      </c>
      <c r="G22" s="14">
        <f t="shared" si="4"/>
        <v>0.1411019742626618</v>
      </c>
      <c r="H22" s="14">
        <f t="shared" si="5"/>
        <v>0.35484417832805243</v>
      </c>
      <c r="J22" s="14">
        <f t="shared" si="6"/>
        <v>0.10168015168379545</v>
      </c>
      <c r="K22" s="14">
        <f t="shared" si="7"/>
        <v>0.91206375758581593</v>
      </c>
      <c r="M22" s="14">
        <f t="shared" si="8"/>
        <v>0.10168015168379545</v>
      </c>
      <c r="N22" s="14">
        <f t="shared" si="9"/>
        <v>0.21931719286488166</v>
      </c>
    </row>
    <row r="23" spans="1:14" x14ac:dyDescent="0.25">
      <c r="A23" s="3" t="s">
        <v>22</v>
      </c>
      <c r="C23" s="13">
        <f t="shared" si="1"/>
        <v>96.451830140993778</v>
      </c>
      <c r="E23" s="14">
        <f t="shared" si="2"/>
        <v>0.29892142661496879</v>
      </c>
      <c r="F23" s="14">
        <f t="shared" si="3"/>
        <v>1.2426062614402542</v>
      </c>
      <c r="G23" s="14">
        <f t="shared" si="4"/>
        <v>0.13779292612293451</v>
      </c>
      <c r="H23" s="14">
        <f t="shared" si="5"/>
        <v>0.46566559023737081</v>
      </c>
      <c r="J23" s="14">
        <f t="shared" si="6"/>
        <v>0.11796110718832638</v>
      </c>
      <c r="K23" s="14">
        <f t="shared" si="7"/>
        <v>0.95341570095161754</v>
      </c>
      <c r="M23" s="14">
        <f t="shared" si="8"/>
        <v>0.11796110718832638</v>
      </c>
      <c r="N23" s="14">
        <f t="shared" si="9"/>
        <v>0.21384573926242773</v>
      </c>
    </row>
    <row r="24" spans="1:14" x14ac:dyDescent="0.25">
      <c r="A24" s="3" t="s">
        <v>23</v>
      </c>
      <c r="C24" s="13">
        <f t="shared" si="1"/>
        <v>81.113109868165907</v>
      </c>
      <c r="E24" s="14">
        <f t="shared" si="2"/>
        <v>0.39313400690061134</v>
      </c>
      <c r="F24" s="14">
        <f t="shared" si="3"/>
        <v>3.1132947185699633</v>
      </c>
      <c r="G24" s="14">
        <f t="shared" si="4"/>
        <v>0.11025174226209387</v>
      </c>
      <c r="H24" s="14">
        <f t="shared" si="5"/>
        <v>0.40630871381512185</v>
      </c>
      <c r="J24" s="14">
        <f t="shared" si="6"/>
        <v>1.4903269853133296</v>
      </c>
      <c r="K24" s="14">
        <f t="shared" si="7"/>
        <v>6.4796416442090683</v>
      </c>
      <c r="M24" s="14">
        <f t="shared" si="8"/>
        <v>1.838062109265403</v>
      </c>
      <c r="N24" s="14">
        <f t="shared" si="9"/>
        <v>5.0558702114984948</v>
      </c>
    </row>
    <row r="25" spans="1:14" x14ac:dyDescent="0.25">
      <c r="A25" s="3" t="s">
        <v>24</v>
      </c>
      <c r="C25" s="13">
        <f t="shared" si="1"/>
        <v>77.837994004265866</v>
      </c>
      <c r="E25" s="14">
        <f t="shared" si="2"/>
        <v>0.40247635051630598</v>
      </c>
      <c r="F25" s="14">
        <f t="shared" si="3"/>
        <v>2.9617038362819463</v>
      </c>
      <c r="G25" s="14">
        <f t="shared" si="4"/>
        <v>0.22668922947101253</v>
      </c>
      <c r="H25" s="14">
        <f t="shared" si="5"/>
        <v>0.54473662598460859</v>
      </c>
      <c r="J25" s="14">
        <f t="shared" si="6"/>
        <v>1.8288048629644904</v>
      </c>
      <c r="K25" s="14">
        <f t="shared" si="7"/>
        <v>9.3417531147757735</v>
      </c>
      <c r="M25" s="14">
        <f t="shared" si="8"/>
        <v>1.8288048629644904</v>
      </c>
      <c r="N25" s="14">
        <f t="shared" si="9"/>
        <v>5.0270371127755036</v>
      </c>
    </row>
    <row r="26" spans="1:14" x14ac:dyDescent="0.25">
      <c r="A26" s="3" t="s">
        <v>25</v>
      </c>
      <c r="C26" s="13">
        <f t="shared" si="1"/>
        <v>74.594537234237407</v>
      </c>
      <c r="E26" s="14">
        <f t="shared" si="2"/>
        <v>0.46283290028436397</v>
      </c>
      <c r="F26" s="14">
        <f t="shared" si="3"/>
        <v>3.4165262750197081</v>
      </c>
      <c r="G26" s="14">
        <f t="shared" si="4"/>
        <v>0.40171804698934388</v>
      </c>
      <c r="H26" s="14">
        <f t="shared" si="5"/>
        <v>0.86405556237071912</v>
      </c>
      <c r="J26" s="14">
        <f t="shared" si="6"/>
        <v>1.8859172892329528</v>
      </c>
      <c r="K26" s="14">
        <f t="shared" si="7"/>
        <v>10.464354253394331</v>
      </c>
      <c r="M26" s="14">
        <f t="shared" si="8"/>
        <v>1.8859172892329528</v>
      </c>
      <c r="N26" s="14">
        <f t="shared" si="9"/>
        <v>6.024141149238222</v>
      </c>
    </row>
    <row r="27" spans="1:14" x14ac:dyDescent="0.25">
      <c r="A27" s="3" t="s">
        <v>26</v>
      </c>
      <c r="C27" s="13">
        <f t="shared" si="1"/>
        <v>76.266900360516686</v>
      </c>
      <c r="E27" s="14">
        <f t="shared" si="2"/>
        <v>0.40248343298348588</v>
      </c>
      <c r="F27" s="14">
        <f t="shared" si="3"/>
        <v>3.4161764107827119</v>
      </c>
      <c r="G27" s="14">
        <f t="shared" si="4"/>
        <v>0.58740710622765979</v>
      </c>
      <c r="H27" s="14">
        <f t="shared" si="5"/>
        <v>0.75604669677212633</v>
      </c>
      <c r="J27" s="14">
        <f t="shared" si="6"/>
        <v>2.1954645178922418</v>
      </c>
      <c r="K27" s="14">
        <f t="shared" si="7"/>
        <v>7.9645974872760439</v>
      </c>
      <c r="M27" s="14">
        <f t="shared" si="8"/>
        <v>2.1954645178922418</v>
      </c>
      <c r="N27" s="14">
        <f t="shared" si="9"/>
        <v>6.2154594696568024</v>
      </c>
    </row>
    <row r="28" spans="1:14" x14ac:dyDescent="0.25">
      <c r="C28" s="13"/>
      <c r="E28" s="14"/>
      <c r="F28" s="14"/>
      <c r="G28" s="14"/>
      <c r="N28" s="11"/>
    </row>
    <row r="29" spans="1:14" x14ac:dyDescent="0.25">
      <c r="B29" s="2" t="s">
        <v>28</v>
      </c>
      <c r="C29" s="14">
        <f>AVERAGE(C20:C23)</f>
        <v>96.912742052583184</v>
      </c>
      <c r="D29" s="14" t="e">
        <f t="shared" ref="D29:N29" si="10">AVERAGE(D20:D23)</f>
        <v>#DIV/0!</v>
      </c>
      <c r="E29" s="14">
        <f t="shared" si="10"/>
        <v>0.30246571705770664</v>
      </c>
      <c r="F29" s="14">
        <f t="shared" si="10"/>
        <v>1.1115278033997744</v>
      </c>
      <c r="G29" s="14">
        <f t="shared" si="10"/>
        <v>0.11718002739281749</v>
      </c>
      <c r="H29" s="14">
        <f t="shared" si="10"/>
        <v>0.37842694815363476</v>
      </c>
      <c r="I29" s="14" t="e">
        <f t="shared" si="10"/>
        <v>#DIV/0!</v>
      </c>
      <c r="J29" s="14">
        <f t="shared" si="10"/>
        <v>0.103317101900245</v>
      </c>
      <c r="K29" s="14">
        <f t="shared" si="10"/>
        <v>0.80598071308322861</v>
      </c>
      <c r="L29" s="14" t="e">
        <f t="shared" si="10"/>
        <v>#DIV/0!</v>
      </c>
      <c r="M29" s="14">
        <f t="shared" si="10"/>
        <v>0.103317101900245</v>
      </c>
      <c r="N29" s="14">
        <f t="shared" si="10"/>
        <v>0.16504253452916212</v>
      </c>
    </row>
    <row r="30" spans="1:14" x14ac:dyDescent="0.25">
      <c r="B30" s="2" t="s">
        <v>29</v>
      </c>
      <c r="C30" s="14">
        <f>AVERAGE(C24:C26)</f>
        <v>77.848547035556393</v>
      </c>
      <c r="D30" s="14" t="e">
        <f t="shared" ref="D30:N30" si="11">AVERAGE(D24:D26)</f>
        <v>#DIV/0!</v>
      </c>
      <c r="E30" s="14">
        <f t="shared" si="11"/>
        <v>0.41948108590042715</v>
      </c>
      <c r="F30" s="14">
        <f t="shared" si="11"/>
        <v>3.1638416099572058</v>
      </c>
      <c r="G30" s="14">
        <f t="shared" si="11"/>
        <v>0.24621967290748339</v>
      </c>
      <c r="H30" s="14">
        <f t="shared" si="11"/>
        <v>0.60503363405681654</v>
      </c>
      <c r="I30" s="14" t="e">
        <f t="shared" si="11"/>
        <v>#DIV/0!</v>
      </c>
      <c r="J30" s="14">
        <f t="shared" si="11"/>
        <v>1.7350163791702577</v>
      </c>
      <c r="K30" s="14">
        <f t="shared" si="11"/>
        <v>8.7619163374597235</v>
      </c>
      <c r="L30" s="14" t="e">
        <f t="shared" si="11"/>
        <v>#DIV/0!</v>
      </c>
      <c r="M30" s="14">
        <f t="shared" si="11"/>
        <v>1.8509280871542824</v>
      </c>
      <c r="N30" s="14">
        <f t="shared" si="11"/>
        <v>5.3690161578374074</v>
      </c>
    </row>
  </sheetData>
  <mergeCells count="3">
    <mergeCell ref="E2:H2"/>
    <mergeCell ref="J2:K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Eli Lilly and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OA_MS</cp:lastModifiedBy>
  <dcterms:created xsi:type="dcterms:W3CDTF">2024-08-13T16:12:36Z</dcterms:created>
  <dcterms:modified xsi:type="dcterms:W3CDTF">2024-08-15T19:00:13Z</dcterms:modified>
</cp:coreProperties>
</file>