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PENLAB\LCC_87_B1001_Exploris_480\Ian Lamb\C01089-065\C01089-065 - Danu rep 2\C01089-065 Danu WT GLP1R TEV rep 2 re quant 8-15-24\"/>
    </mc:Choice>
  </mc:AlternateContent>
  <xr:revisionPtr revIDLastSave="0" documentId="13_ncr:1_{4820DEA1-9C1F-4736-B85B-A1A33DF9A0B1}" xr6:coauthVersionLast="47" xr6:coauthVersionMax="47" xr10:uidLastSave="{00000000-0000-0000-0000-000000000000}"/>
  <bookViews>
    <workbookView xWindow="21990" yWindow="480" windowWidth="13755" windowHeight="14355" xr2:uid="{D6ECD6F1-8A6F-470E-AA50-DA0D8E096F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I30" i="1"/>
  <c r="D30" i="1"/>
  <c r="L29" i="1"/>
  <c r="I29" i="1"/>
  <c r="D29" i="1"/>
  <c r="B15" i="1"/>
  <c r="C27" i="1" s="1"/>
  <c r="B14" i="1"/>
  <c r="N26" i="1" s="1"/>
  <c r="B13" i="1"/>
  <c r="F25" i="1" s="1"/>
  <c r="B12" i="1"/>
  <c r="N24" i="1" s="1"/>
  <c r="B11" i="1"/>
  <c r="H23" i="1" s="1"/>
  <c r="B10" i="1"/>
  <c r="N22" i="1" s="1"/>
  <c r="B9" i="1"/>
  <c r="K21" i="1" s="1"/>
  <c r="B8" i="1"/>
  <c r="N20" i="1" s="1"/>
  <c r="N21" i="1" l="1"/>
  <c r="E20" i="1"/>
  <c r="C24" i="1"/>
  <c r="E24" i="1"/>
  <c r="F24" i="1"/>
  <c r="F26" i="1"/>
  <c r="E27" i="1"/>
  <c r="F30" i="1"/>
  <c r="G27" i="1"/>
  <c r="M26" i="1"/>
  <c r="H27" i="1"/>
  <c r="C20" i="1"/>
  <c r="F27" i="1"/>
  <c r="G24" i="1"/>
  <c r="G22" i="1"/>
  <c r="J27" i="1"/>
  <c r="K27" i="1"/>
  <c r="C22" i="1"/>
  <c r="H24" i="1"/>
  <c r="M27" i="1"/>
  <c r="E22" i="1"/>
  <c r="F22" i="1"/>
  <c r="N27" i="1"/>
  <c r="M24" i="1"/>
  <c r="J25" i="1"/>
  <c r="M21" i="1"/>
  <c r="J24" i="1"/>
  <c r="K24" i="1"/>
  <c r="G25" i="1"/>
  <c r="K25" i="1"/>
  <c r="H22" i="1"/>
  <c r="J22" i="1"/>
  <c r="K22" i="1"/>
  <c r="H25" i="1"/>
  <c r="G20" i="1"/>
  <c r="H20" i="1"/>
  <c r="G23" i="1"/>
  <c r="J20" i="1"/>
  <c r="J23" i="1"/>
  <c r="M25" i="1"/>
  <c r="M22" i="1"/>
  <c r="K23" i="1"/>
  <c r="N25" i="1"/>
  <c r="N30" i="1" s="1"/>
  <c r="F20" i="1"/>
  <c r="F23" i="1"/>
  <c r="K20" i="1"/>
  <c r="M20" i="1"/>
  <c r="M23" i="1"/>
  <c r="C26" i="1"/>
  <c r="H21" i="1"/>
  <c r="N23" i="1"/>
  <c r="N29" i="1" s="1"/>
  <c r="E26" i="1"/>
  <c r="H26" i="1"/>
  <c r="C21" i="1"/>
  <c r="G26" i="1"/>
  <c r="E21" i="1"/>
  <c r="F21" i="1"/>
  <c r="C23" i="1"/>
  <c r="J26" i="1"/>
  <c r="G21" i="1"/>
  <c r="E23" i="1"/>
  <c r="K26" i="1"/>
  <c r="C25" i="1"/>
  <c r="C30" i="1" s="1"/>
  <c r="J21" i="1"/>
  <c r="E25" i="1"/>
  <c r="J29" i="1" l="1"/>
  <c r="H29" i="1"/>
  <c r="G30" i="1"/>
  <c r="G29" i="1"/>
  <c r="E30" i="1"/>
  <c r="K30" i="1"/>
  <c r="M30" i="1"/>
  <c r="H30" i="1"/>
  <c r="M29" i="1"/>
  <c r="C29" i="1"/>
  <c r="K29" i="1"/>
  <c r="E29" i="1"/>
  <c r="J30" i="1"/>
  <c r="F29" i="1"/>
</calcChain>
</file>

<file path=xl/sharedStrings.xml><?xml version="1.0" encoding="utf-8"?>
<sst xmlns="http://schemas.openxmlformats.org/spreadsheetml/2006/main" count="56" uniqueCount="37">
  <si>
    <t>Sample ID</t>
  </si>
  <si>
    <t>Total AUC</t>
  </si>
  <si>
    <t>0P</t>
  </si>
  <si>
    <t>1P</t>
  </si>
  <si>
    <t>2P</t>
  </si>
  <si>
    <t>3P</t>
  </si>
  <si>
    <t>Unmodified</t>
  </si>
  <si>
    <t>1A</t>
  </si>
  <si>
    <r>
      <t>1B (</t>
    </r>
    <r>
      <rPr>
        <sz val="11"/>
        <color rgb="FFFF0000"/>
        <rFont val="Calibri"/>
        <family val="2"/>
        <scheme val="minor"/>
      </rPr>
      <t>S442</t>
    </r>
    <r>
      <rPr>
        <sz val="11"/>
        <color rgb="FF006100"/>
        <rFont val="Calibri"/>
        <family val="2"/>
        <scheme val="minor"/>
      </rPr>
      <t>)</t>
    </r>
  </si>
  <si>
    <r>
      <t>1C (</t>
    </r>
    <r>
      <rPr>
        <sz val="11"/>
        <color rgb="FFFF0000"/>
        <rFont val="Calibri"/>
        <family val="2"/>
        <scheme val="minor"/>
      </rPr>
      <t>S444 or S445</t>
    </r>
    <r>
      <rPr>
        <sz val="11"/>
        <color rgb="FF006100"/>
        <rFont val="Calibri"/>
        <family val="2"/>
        <scheme val="minor"/>
      </rPr>
      <t>)</t>
    </r>
  </si>
  <si>
    <t>1D</t>
  </si>
  <si>
    <t>2A</t>
  </si>
  <si>
    <r>
      <t>2B (</t>
    </r>
    <r>
      <rPr>
        <sz val="11"/>
        <color rgb="FFFF0000"/>
        <rFont val="Calibri"/>
        <family val="2"/>
        <scheme val="minor"/>
      </rPr>
      <t>S442 + S444 OR S442 + S445</t>
    </r>
    <r>
      <rPr>
        <sz val="11"/>
        <color rgb="FF006100"/>
        <rFont val="Calibri"/>
        <family val="2"/>
        <scheme val="minor"/>
      </rPr>
      <t>)</t>
    </r>
  </si>
  <si>
    <t>3A</t>
  </si>
  <si>
    <t>3B</t>
  </si>
  <si>
    <t>1152.9999++++</t>
  </si>
  <si>
    <t>1172.9915++++</t>
  </si>
  <si>
    <t>1192.9831++++</t>
  </si>
  <si>
    <t>1212.9747++++</t>
  </si>
  <si>
    <t>922.6014 +5</t>
  </si>
  <si>
    <t>938.5947, +5</t>
  </si>
  <si>
    <t>954.5879, +5</t>
  </si>
  <si>
    <t>N/a</t>
  </si>
  <si>
    <t>Danu-1</t>
  </si>
  <si>
    <t>Danu-2</t>
  </si>
  <si>
    <t>Danu-3</t>
  </si>
  <si>
    <t>Danu-4</t>
  </si>
  <si>
    <t>DMSO-1</t>
  </si>
  <si>
    <t>DMSO-2</t>
  </si>
  <si>
    <t>DMSO-3</t>
  </si>
  <si>
    <t>DMSO-4</t>
  </si>
  <si>
    <t>% GLP1R</t>
  </si>
  <si>
    <t>average Danuglipron</t>
  </si>
  <si>
    <t>average DMSO</t>
  </si>
  <si>
    <t>m/z</t>
  </si>
  <si>
    <t>retention time (min)</t>
  </si>
  <si>
    <t>AUC (y10-y3)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</si>
</sst>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1" fontId="3" fillId="3" borderId="0" xfId="0" applyNumberFormat="1" applyFont="1" applyFill="1" applyAlignment="1">
      <alignment horizontal="center" vertical="center"/>
    </xf>
    <xf numFmtId="11" fontId="0" fillId="0" borderId="0" xfId="0" applyNumberFormat="1" applyAlignment="1">
      <alignment vertical="center" wrapText="1"/>
    </xf>
    <xf numFmtId="0" fontId="0" fillId="3" borderId="0" xfId="0" applyFill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B0B1A-5C26-4B95-ACC9-91C5F83EAA5F}">
  <dimension ref="A1:N30"/>
  <sheetViews>
    <sheetView tabSelected="1" topLeftCell="I1" workbookViewId="0">
      <selection activeCell="N32" sqref="N32"/>
    </sheetView>
  </sheetViews>
  <sheetFormatPr defaultRowHeight="15" x14ac:dyDescent="0.25"/>
  <cols>
    <col min="1" max="1" width="24.28515625" style="2" customWidth="1"/>
    <col min="2" max="2" width="24.28515625" style="1" customWidth="1"/>
    <col min="3" max="3" width="24.85546875" style="1" customWidth="1"/>
    <col min="4" max="4" width="9.140625" style="1"/>
    <col min="5" max="8" width="23.42578125" style="1" customWidth="1"/>
    <col min="9" max="9" width="9.140625" style="1"/>
    <col min="10" max="10" width="23.42578125" style="1" customWidth="1"/>
    <col min="11" max="11" width="33.85546875" style="1" customWidth="1"/>
    <col min="12" max="12" width="9.140625" style="1"/>
    <col min="13" max="14" width="23.42578125" style="1" customWidth="1"/>
  </cols>
  <sheetData>
    <row r="1" spans="1:14" ht="15.75" thickBot="1" x14ac:dyDescent="0.3">
      <c r="B1" s="2" t="s">
        <v>36</v>
      </c>
    </row>
    <row r="2" spans="1:14" ht="15.75" thickBot="1" x14ac:dyDescent="0.3">
      <c r="A2" s="2" t="s">
        <v>0</v>
      </c>
      <c r="B2" s="2" t="s">
        <v>1</v>
      </c>
      <c r="C2" s="3" t="s">
        <v>2</v>
      </c>
      <c r="E2" s="4" t="s">
        <v>3</v>
      </c>
      <c r="F2" s="5"/>
      <c r="G2" s="5"/>
      <c r="H2" s="6"/>
      <c r="J2" s="4" t="s">
        <v>4</v>
      </c>
      <c r="K2" s="6"/>
      <c r="M2" s="4" t="s">
        <v>5</v>
      </c>
      <c r="N2" s="6"/>
    </row>
    <row r="3" spans="1:14" ht="15.75" thickBot="1" x14ac:dyDescent="0.3">
      <c r="B3" s="2"/>
      <c r="C3" s="7" t="s">
        <v>6</v>
      </c>
      <c r="E3" s="3" t="s">
        <v>7</v>
      </c>
      <c r="F3" s="8" t="s">
        <v>8</v>
      </c>
      <c r="G3" s="8" t="s">
        <v>9</v>
      </c>
      <c r="H3" s="3" t="s">
        <v>10</v>
      </c>
      <c r="J3" s="3" t="s">
        <v>11</v>
      </c>
      <c r="K3" s="8" t="s">
        <v>12</v>
      </c>
      <c r="M3" s="3" t="s">
        <v>13</v>
      </c>
      <c r="N3" s="3" t="s">
        <v>14</v>
      </c>
    </row>
    <row r="4" spans="1:14" x14ac:dyDescent="0.25">
      <c r="B4" s="2" t="s">
        <v>35</v>
      </c>
      <c r="C4" s="9">
        <v>16</v>
      </c>
      <c r="E4" s="9">
        <v>16.3</v>
      </c>
      <c r="F4" s="9">
        <v>16.600000000000001</v>
      </c>
      <c r="G4" s="9">
        <v>16.899999999999999</v>
      </c>
      <c r="H4" s="9">
        <v>17.3</v>
      </c>
      <c r="J4" s="9">
        <v>17.399999999999999</v>
      </c>
      <c r="K4" s="9">
        <v>17.600000000000001</v>
      </c>
      <c r="M4" s="9">
        <v>18.5</v>
      </c>
      <c r="N4" s="9">
        <v>18.8</v>
      </c>
    </row>
    <row r="5" spans="1:14" x14ac:dyDescent="0.25">
      <c r="B5" s="2" t="s">
        <v>34</v>
      </c>
      <c r="C5" s="10" t="s">
        <v>15</v>
      </c>
      <c r="E5" s="10" t="s">
        <v>16</v>
      </c>
      <c r="F5" s="10" t="s">
        <v>16</v>
      </c>
      <c r="G5" s="10" t="s">
        <v>16</v>
      </c>
      <c r="H5" s="10" t="s">
        <v>16</v>
      </c>
      <c r="J5" s="10" t="s">
        <v>17</v>
      </c>
      <c r="K5" s="10" t="s">
        <v>17</v>
      </c>
      <c r="M5" s="10" t="s">
        <v>18</v>
      </c>
      <c r="N5" s="10" t="s">
        <v>18</v>
      </c>
    </row>
    <row r="6" spans="1:14" ht="15.75" thickBot="1" x14ac:dyDescent="0.3">
      <c r="B6" s="2" t="s">
        <v>34</v>
      </c>
      <c r="C6" s="7" t="s">
        <v>19</v>
      </c>
      <c r="E6" s="7" t="s">
        <v>20</v>
      </c>
      <c r="F6" s="7" t="s">
        <v>20</v>
      </c>
      <c r="G6" s="7" t="s">
        <v>20</v>
      </c>
      <c r="H6" s="7" t="s">
        <v>20</v>
      </c>
      <c r="J6" s="7" t="s">
        <v>21</v>
      </c>
      <c r="K6" s="7" t="s">
        <v>21</v>
      </c>
      <c r="M6" s="7" t="s">
        <v>22</v>
      </c>
      <c r="N6" s="7" t="s">
        <v>22</v>
      </c>
    </row>
    <row r="7" spans="1:14" x14ac:dyDescent="0.25">
      <c r="B7" s="2"/>
    </row>
    <row r="8" spans="1:14" x14ac:dyDescent="0.25">
      <c r="A8" s="11" t="s">
        <v>23</v>
      </c>
      <c r="B8" s="12">
        <f>SUM(C8:N8)</f>
        <v>230552410</v>
      </c>
      <c r="C8" s="13">
        <v>193610000</v>
      </c>
      <c r="D8" s="14"/>
      <c r="E8" s="13">
        <v>520730</v>
      </c>
      <c r="F8" s="13">
        <v>9573900</v>
      </c>
      <c r="G8" s="13">
        <v>728390</v>
      </c>
      <c r="H8" s="13">
        <v>365110</v>
      </c>
      <c r="I8" s="14"/>
      <c r="J8" s="13">
        <v>545480</v>
      </c>
      <c r="K8" s="13">
        <v>14334000</v>
      </c>
      <c r="L8" s="14"/>
      <c r="M8" s="13">
        <v>5013000</v>
      </c>
      <c r="N8" s="13">
        <v>5861800</v>
      </c>
    </row>
    <row r="9" spans="1:14" x14ac:dyDescent="0.25">
      <c r="A9" s="2" t="s">
        <v>24</v>
      </c>
      <c r="B9" s="15">
        <f t="shared" ref="B9:B14" si="0">SUM(C9:N9)</f>
        <v>250647470</v>
      </c>
      <c r="C9" s="13">
        <v>205140000</v>
      </c>
      <c r="E9" s="13">
        <v>551830</v>
      </c>
      <c r="F9" s="13">
        <v>10699000</v>
      </c>
      <c r="G9" s="13">
        <v>1137700</v>
      </c>
      <c r="H9" s="13">
        <v>517150</v>
      </c>
      <c r="J9" s="13">
        <v>385990</v>
      </c>
      <c r="K9" s="13">
        <v>17800000</v>
      </c>
      <c r="M9" s="13">
        <v>5971900</v>
      </c>
      <c r="N9" s="13">
        <v>8443900</v>
      </c>
    </row>
    <row r="10" spans="1:14" x14ac:dyDescent="0.25">
      <c r="A10" s="2" t="s">
        <v>25</v>
      </c>
      <c r="B10" s="15">
        <f t="shared" si="0"/>
        <v>220954810</v>
      </c>
      <c r="C10" s="13">
        <v>178620000</v>
      </c>
      <c r="E10" s="13">
        <v>581780</v>
      </c>
      <c r="F10" s="13">
        <v>10223000</v>
      </c>
      <c r="G10" s="13">
        <v>573260</v>
      </c>
      <c r="H10" s="13">
        <v>317640</v>
      </c>
      <c r="J10" s="13">
        <v>246530</v>
      </c>
      <c r="K10" s="13">
        <v>17313000</v>
      </c>
      <c r="M10" s="13">
        <v>5479800</v>
      </c>
      <c r="N10" s="13">
        <v>7599800</v>
      </c>
    </row>
    <row r="11" spans="1:14" x14ac:dyDescent="0.25">
      <c r="A11" s="2" t="s">
        <v>26</v>
      </c>
      <c r="B11" s="15">
        <f t="shared" si="0"/>
        <v>214796670</v>
      </c>
      <c r="C11" s="13">
        <v>168750000</v>
      </c>
      <c r="E11" s="13">
        <v>620160</v>
      </c>
      <c r="F11" s="13">
        <v>11289000</v>
      </c>
      <c r="G11" s="13">
        <v>723410</v>
      </c>
      <c r="H11" s="13">
        <v>234710</v>
      </c>
      <c r="J11" s="13">
        <v>980590</v>
      </c>
      <c r="K11" s="13">
        <v>18048000</v>
      </c>
      <c r="M11" s="13">
        <v>6118100</v>
      </c>
      <c r="N11" s="13">
        <v>8032700</v>
      </c>
    </row>
    <row r="12" spans="1:14" x14ac:dyDescent="0.25">
      <c r="A12" s="2" t="s">
        <v>27</v>
      </c>
      <c r="B12" s="15">
        <f t="shared" si="0"/>
        <v>272289414</v>
      </c>
      <c r="C12" s="13">
        <v>265640000</v>
      </c>
      <c r="E12" s="13">
        <v>459470</v>
      </c>
      <c r="F12" s="13">
        <v>3260000</v>
      </c>
      <c r="G12" s="13">
        <v>1018300</v>
      </c>
      <c r="H12" s="13">
        <v>442660</v>
      </c>
      <c r="J12" s="13">
        <v>0</v>
      </c>
      <c r="K12" s="13">
        <v>1396000</v>
      </c>
      <c r="M12" s="13">
        <v>17940</v>
      </c>
      <c r="N12" s="13">
        <v>55044</v>
      </c>
    </row>
    <row r="13" spans="1:14" x14ac:dyDescent="0.25">
      <c r="A13" s="2" t="s">
        <v>28</v>
      </c>
      <c r="B13" s="15">
        <f t="shared" si="0"/>
        <v>256666340</v>
      </c>
      <c r="C13" s="13">
        <v>248210000</v>
      </c>
      <c r="E13" s="13">
        <v>463030</v>
      </c>
      <c r="F13" s="13">
        <v>3214200</v>
      </c>
      <c r="G13" s="13">
        <v>1611000</v>
      </c>
      <c r="H13" s="13">
        <v>528910</v>
      </c>
      <c r="J13" s="13">
        <v>0</v>
      </c>
      <c r="K13" s="13">
        <v>1845300</v>
      </c>
      <c r="M13" s="13">
        <v>391370</v>
      </c>
      <c r="N13" s="13">
        <v>402530</v>
      </c>
    </row>
    <row r="14" spans="1:14" x14ac:dyDescent="0.25">
      <c r="A14" s="2" t="s">
        <v>29</v>
      </c>
      <c r="B14" s="15">
        <f t="shared" si="0"/>
        <v>307582700</v>
      </c>
      <c r="C14" s="13">
        <v>297780000</v>
      </c>
      <c r="E14" s="13">
        <v>530690</v>
      </c>
      <c r="F14" s="13">
        <v>4053700</v>
      </c>
      <c r="G14" s="13">
        <v>1057600</v>
      </c>
      <c r="H14" s="13">
        <v>587390</v>
      </c>
      <c r="J14" s="13">
        <v>0</v>
      </c>
      <c r="K14" s="13">
        <v>2513900</v>
      </c>
      <c r="M14" s="13">
        <v>570540</v>
      </c>
      <c r="N14" s="13">
        <v>488880</v>
      </c>
    </row>
    <row r="15" spans="1:14" x14ac:dyDescent="0.25">
      <c r="A15" s="2" t="s">
        <v>30</v>
      </c>
      <c r="B15" s="15">
        <f>SUM(C15:N15)</f>
        <v>185577070</v>
      </c>
      <c r="C15" s="13">
        <v>178880000</v>
      </c>
      <c r="E15" s="13">
        <v>370610</v>
      </c>
      <c r="F15" s="13">
        <v>2333400</v>
      </c>
      <c r="G15" s="13">
        <v>1211600</v>
      </c>
      <c r="H15" s="13">
        <v>566760</v>
      </c>
      <c r="J15" s="13">
        <v>0</v>
      </c>
      <c r="K15" s="13">
        <v>1451600</v>
      </c>
      <c r="M15" s="13">
        <v>404040</v>
      </c>
      <c r="N15" s="13">
        <v>359060</v>
      </c>
    </row>
    <row r="16" spans="1:14" x14ac:dyDescent="0.25">
      <c r="B16" s="15"/>
      <c r="C16" s="13"/>
      <c r="E16" s="13"/>
      <c r="F16" s="13"/>
      <c r="G16" s="13"/>
      <c r="H16" s="13"/>
      <c r="J16" s="13"/>
      <c r="K16" s="13"/>
      <c r="M16" s="13"/>
      <c r="N16" s="13"/>
    </row>
    <row r="17" spans="1:14" x14ac:dyDescent="0.25">
      <c r="B17" s="16"/>
    </row>
    <row r="19" spans="1:14" x14ac:dyDescent="0.25">
      <c r="A19" s="17" t="s">
        <v>31</v>
      </c>
    </row>
    <row r="20" spans="1:14" x14ac:dyDescent="0.25">
      <c r="A20" s="11" t="s">
        <v>23</v>
      </c>
      <c r="B20" s="14"/>
      <c r="C20" s="18">
        <f t="shared" ref="C20:C27" si="1">(C8/B8)*100</f>
        <v>83.976567410420913</v>
      </c>
      <c r="D20" s="14"/>
      <c r="E20" s="19">
        <f t="shared" ref="E20:E27" si="2">(E8/B8)*100</f>
        <v>0.22586187669866473</v>
      </c>
      <c r="F20" s="19">
        <f t="shared" ref="F20:F27" si="3">(F8/B8)*100</f>
        <v>4.1525915951171362</v>
      </c>
      <c r="G20" s="19">
        <f t="shared" ref="G20:G27" si="4">(G8/B8)*100</f>
        <v>0.31593250315622379</v>
      </c>
      <c r="H20" s="19">
        <f t="shared" ref="H20:H27" si="5">(H8/B8)*100</f>
        <v>0.15836312446267639</v>
      </c>
      <c r="I20" s="14"/>
      <c r="J20" s="19">
        <f t="shared" ref="J20:J27" si="6">(J8/B8)*100</f>
        <v>0.23659696292049173</v>
      </c>
      <c r="K20" s="19">
        <f t="shared" ref="K20:K27" si="7">(K8/B8)*100</f>
        <v>6.217241450653237</v>
      </c>
      <c r="L20" s="14"/>
      <c r="M20" s="19">
        <f t="shared" ref="M20:M27" si="8">(M8/B8)*100</f>
        <v>2.1743429183845877</v>
      </c>
      <c r="N20" s="19">
        <f t="shared" ref="N20:N27" si="9">(N8/B8)*100</f>
        <v>2.5425021581860716</v>
      </c>
    </row>
    <row r="21" spans="1:14" x14ac:dyDescent="0.25">
      <c r="A21" s="2" t="s">
        <v>24</v>
      </c>
      <c r="C21" s="20">
        <f t="shared" si="1"/>
        <v>81.844033773809883</v>
      </c>
      <c r="E21" s="21">
        <f t="shared" si="2"/>
        <v>0.22016180733841043</v>
      </c>
      <c r="F21" s="21">
        <f t="shared" si="3"/>
        <v>4.2685449807253191</v>
      </c>
      <c r="G21" s="21">
        <f t="shared" si="4"/>
        <v>0.45390444196384672</v>
      </c>
      <c r="H21" s="21">
        <f t="shared" si="5"/>
        <v>0.2063256413479857</v>
      </c>
      <c r="J21" s="21">
        <f t="shared" si="6"/>
        <v>0.15399716582018561</v>
      </c>
      <c r="K21" s="21">
        <f t="shared" si="7"/>
        <v>7.1016076882802777</v>
      </c>
      <c r="M21" s="21">
        <f t="shared" si="8"/>
        <v>2.3825893794180328</v>
      </c>
      <c r="N21" s="21">
        <f t="shared" si="9"/>
        <v>3.3688351212960579</v>
      </c>
    </row>
    <row r="22" spans="1:14" x14ac:dyDescent="0.25">
      <c r="A22" s="2" t="s">
        <v>25</v>
      </c>
      <c r="C22" s="20">
        <f t="shared" si="1"/>
        <v>80.840059557879727</v>
      </c>
      <c r="E22" s="21">
        <f t="shared" si="2"/>
        <v>0.26330270882086704</v>
      </c>
      <c r="F22" s="21">
        <f t="shared" si="3"/>
        <v>4.6267379289004849</v>
      </c>
      <c r="G22" s="21">
        <f t="shared" si="4"/>
        <v>0.25944671672909042</v>
      </c>
      <c r="H22" s="21">
        <f t="shared" si="5"/>
        <v>0.14375790235116401</v>
      </c>
      <c r="J22" s="21">
        <f t="shared" si="6"/>
        <v>0.11157485098423518</v>
      </c>
      <c r="K22" s="21">
        <f t="shared" si="7"/>
        <v>7.8355388597333544</v>
      </c>
      <c r="M22" s="21">
        <f t="shared" si="8"/>
        <v>2.4800546319856083</v>
      </c>
      <c r="N22" s="21">
        <f t="shared" si="9"/>
        <v>3.4395268426154653</v>
      </c>
    </row>
    <row r="23" spans="1:14" x14ac:dyDescent="0.25">
      <c r="A23" s="2" t="s">
        <v>26</v>
      </c>
      <c r="C23" s="20">
        <f t="shared" si="1"/>
        <v>78.562670454807332</v>
      </c>
      <c r="E23" s="21">
        <f t="shared" si="2"/>
        <v>0.28871955975853819</v>
      </c>
      <c r="F23" s="21">
        <f t="shared" si="3"/>
        <v>5.2556680697144884</v>
      </c>
      <c r="G23" s="21">
        <f t="shared" si="4"/>
        <v>0.33678827516273879</v>
      </c>
      <c r="H23" s="21">
        <f t="shared" si="5"/>
        <v>0.10927078152561676</v>
      </c>
      <c r="J23" s="21">
        <f t="shared" si="6"/>
        <v>0.45652011271869342</v>
      </c>
      <c r="K23" s="21">
        <f t="shared" si="7"/>
        <v>8.4023648969977049</v>
      </c>
      <c r="M23" s="21">
        <f t="shared" si="8"/>
        <v>2.8483216243529288</v>
      </c>
      <c r="N23" s="21">
        <f t="shared" si="9"/>
        <v>3.7396762249619604</v>
      </c>
    </row>
    <row r="24" spans="1:14" x14ac:dyDescent="0.25">
      <c r="A24" s="2" t="s">
        <v>27</v>
      </c>
      <c r="C24" s="20">
        <f t="shared" si="1"/>
        <v>97.557960883488477</v>
      </c>
      <c r="E24" s="21">
        <f t="shared" si="2"/>
        <v>0.16874324757994447</v>
      </c>
      <c r="F24" s="21">
        <f t="shared" si="3"/>
        <v>1.1972555054968093</v>
      </c>
      <c r="G24" s="21">
        <f t="shared" si="4"/>
        <v>0.37397708013723951</v>
      </c>
      <c r="H24" s="21">
        <f t="shared" si="5"/>
        <v>0.16256966934454528</v>
      </c>
      <c r="J24" s="21">
        <f t="shared" si="6"/>
        <v>0</v>
      </c>
      <c r="K24" s="21">
        <f t="shared" si="7"/>
        <v>0.51268978088145578</v>
      </c>
      <c r="M24" s="21">
        <f t="shared" si="8"/>
        <v>6.5885778431327476E-3</v>
      </c>
      <c r="N24" s="21">
        <f t="shared" si="9"/>
        <v>2.0215255228394593E-2</v>
      </c>
    </row>
    <row r="25" spans="1:14" x14ac:dyDescent="0.25">
      <c r="A25" s="2" t="s">
        <v>28</v>
      </c>
      <c r="C25" s="20">
        <f t="shared" si="1"/>
        <v>96.705317884690288</v>
      </c>
      <c r="E25" s="21">
        <f t="shared" si="2"/>
        <v>0.18040152830324382</v>
      </c>
      <c r="F25" s="21">
        <f t="shared" si="3"/>
        <v>1.2522873081059247</v>
      </c>
      <c r="G25" s="21">
        <f t="shared" si="4"/>
        <v>0.62766313650632954</v>
      </c>
      <c r="H25" s="21">
        <f t="shared" si="5"/>
        <v>0.20606909343858648</v>
      </c>
      <c r="J25" s="21">
        <f t="shared" si="6"/>
        <v>0</v>
      </c>
      <c r="K25" s="21">
        <f t="shared" si="7"/>
        <v>0.7189489669740099</v>
      </c>
      <c r="M25" s="21">
        <f t="shared" si="8"/>
        <v>0.15248201224983376</v>
      </c>
      <c r="N25" s="21">
        <f t="shared" si="9"/>
        <v>0.15683006973177707</v>
      </c>
    </row>
    <row r="26" spans="1:14" x14ac:dyDescent="0.25">
      <c r="A26" s="2" t="s">
        <v>29</v>
      </c>
      <c r="C26" s="20">
        <f t="shared" si="1"/>
        <v>96.81298720636758</v>
      </c>
      <c r="E26" s="21">
        <f t="shared" si="2"/>
        <v>0.17253571153384115</v>
      </c>
      <c r="F26" s="21">
        <f t="shared" si="3"/>
        <v>1.3179219767561698</v>
      </c>
      <c r="G26" s="21">
        <f t="shared" si="4"/>
        <v>0.34384248528932221</v>
      </c>
      <c r="H26" s="21">
        <f t="shared" si="5"/>
        <v>0.1909697782092426</v>
      </c>
      <c r="J26" s="21">
        <f t="shared" si="6"/>
        <v>0</v>
      </c>
      <c r="K26" s="21">
        <f t="shared" si="7"/>
        <v>0.81730864577234019</v>
      </c>
      <c r="M26" s="21">
        <f t="shared" si="8"/>
        <v>0.1854915767369231</v>
      </c>
      <c r="N26" s="21">
        <f t="shared" si="9"/>
        <v>0.15894261933457246</v>
      </c>
    </row>
    <row r="27" spans="1:14" x14ac:dyDescent="0.25">
      <c r="A27" s="2" t="s">
        <v>30</v>
      </c>
      <c r="C27" s="20">
        <f t="shared" si="1"/>
        <v>96.391219022910533</v>
      </c>
      <c r="E27" s="21">
        <f t="shared" si="2"/>
        <v>0.19970678489535371</v>
      </c>
      <c r="F27" s="21">
        <f t="shared" si="3"/>
        <v>1.2573751703268081</v>
      </c>
      <c r="G27" s="21">
        <f t="shared" si="4"/>
        <v>0.6528823846609928</v>
      </c>
      <c r="H27" s="21">
        <f t="shared" si="5"/>
        <v>0.30540411054016536</v>
      </c>
      <c r="J27" s="21">
        <f t="shared" si="6"/>
        <v>0</v>
      </c>
      <c r="K27" s="21">
        <f t="shared" si="7"/>
        <v>0.78220870714253654</v>
      </c>
      <c r="M27" s="21">
        <f t="shared" si="8"/>
        <v>0.21772086389767872</v>
      </c>
      <c r="N27" s="21">
        <f t="shared" si="9"/>
        <v>0.19348295562592943</v>
      </c>
    </row>
    <row r="28" spans="1:14" x14ac:dyDescent="0.25">
      <c r="C28" s="20"/>
      <c r="E28" s="21"/>
      <c r="F28" s="21"/>
      <c r="G28" s="21"/>
      <c r="N28" s="16"/>
    </row>
    <row r="29" spans="1:14" x14ac:dyDescent="0.25">
      <c r="B29" s="1" t="s">
        <v>32</v>
      </c>
      <c r="C29" s="21">
        <f>AVERAGE(C20:C23)</f>
        <v>81.305832799229464</v>
      </c>
      <c r="D29" s="21" t="e">
        <f t="shared" ref="D29:N29" si="10">AVERAGE(D20:D23)</f>
        <v>#DIV/0!</v>
      </c>
      <c r="E29" s="21">
        <f t="shared" si="10"/>
        <v>0.24951148815412011</v>
      </c>
      <c r="F29" s="21">
        <f t="shared" si="10"/>
        <v>4.5758856436143569</v>
      </c>
      <c r="G29" s="21">
        <f t="shared" si="10"/>
        <v>0.34151798425297497</v>
      </c>
      <c r="H29" s="21">
        <f t="shared" si="10"/>
        <v>0.15442936242186073</v>
      </c>
      <c r="I29" s="21" t="e">
        <f t="shared" si="10"/>
        <v>#DIV/0!</v>
      </c>
      <c r="J29" s="21">
        <f t="shared" si="10"/>
        <v>0.23967227311090147</v>
      </c>
      <c r="K29" s="21">
        <f t="shared" si="10"/>
        <v>7.3891882239161433</v>
      </c>
      <c r="L29" s="21" t="e">
        <f t="shared" si="10"/>
        <v>#DIV/0!</v>
      </c>
      <c r="M29" s="21">
        <f t="shared" si="10"/>
        <v>2.4713271385352895</v>
      </c>
      <c r="N29" s="21">
        <f t="shared" si="10"/>
        <v>3.2726350867648888</v>
      </c>
    </row>
    <row r="30" spans="1:14" x14ac:dyDescent="0.25">
      <c r="B30" s="1" t="s">
        <v>33</v>
      </c>
      <c r="C30" s="21">
        <f>AVERAGE(C24:C26)</f>
        <v>97.025421991515444</v>
      </c>
      <c r="D30" s="21" t="e">
        <f t="shared" ref="D30:N30" si="11">AVERAGE(D24:D26)</f>
        <v>#DIV/0!</v>
      </c>
      <c r="E30" s="21">
        <f t="shared" si="11"/>
        <v>0.17389349580567648</v>
      </c>
      <c r="F30" s="21">
        <f t="shared" si="11"/>
        <v>1.2558215967863011</v>
      </c>
      <c r="G30" s="21">
        <f t="shared" si="11"/>
        <v>0.44849423397763039</v>
      </c>
      <c r="H30" s="21">
        <f t="shared" si="11"/>
        <v>0.18653618033079145</v>
      </c>
      <c r="I30" s="21" t="e">
        <f t="shared" si="11"/>
        <v>#DIV/0!</v>
      </c>
      <c r="J30" s="21">
        <f t="shared" si="11"/>
        <v>0</v>
      </c>
      <c r="K30" s="21">
        <f t="shared" si="11"/>
        <v>0.68298246454260203</v>
      </c>
      <c r="L30" s="21" t="e">
        <f t="shared" si="11"/>
        <v>#DIV/0!</v>
      </c>
      <c r="M30" s="21">
        <f t="shared" si="11"/>
        <v>0.1148540556099632</v>
      </c>
      <c r="N30" s="21">
        <f t="shared" si="11"/>
        <v>0.11199598143158136</v>
      </c>
    </row>
  </sheetData>
  <mergeCells count="3">
    <mergeCell ref="E2:H2"/>
    <mergeCell ref="J2:K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OA_MS</cp:lastModifiedBy>
  <dcterms:created xsi:type="dcterms:W3CDTF">2024-08-15T19:03:35Z</dcterms:created>
  <dcterms:modified xsi:type="dcterms:W3CDTF">2024-08-15T19:49:21Z</dcterms:modified>
</cp:coreProperties>
</file>