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Aug 2024/final skyline extracted data for figs 8-16-24/3StoA GLP1R TEV mutant/"/>
    </mc:Choice>
  </mc:AlternateContent>
  <xr:revisionPtr revIDLastSave="4" documentId="13_ncr:1_{F2B5FBD5-FE0E-4BDE-9C84-239F763A6940}" xr6:coauthVersionLast="47" xr6:coauthVersionMax="47" xr10:uidLastSave="{62E6B250-4F47-4700-93A1-8646FBE672D7}"/>
  <bookViews>
    <workbookView xWindow="22005" yWindow="1695" windowWidth="20250" windowHeight="16725" xr2:uid="{922925CF-5199-468F-87F0-E600AFBCBB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  <c r="P24" i="1"/>
  <c r="G24" i="1"/>
  <c r="F24" i="1"/>
  <c r="E24" i="1"/>
  <c r="R23" i="1"/>
  <c r="P23" i="1"/>
  <c r="G23" i="1"/>
  <c r="F23" i="1"/>
  <c r="E23" i="1"/>
  <c r="R22" i="1"/>
  <c r="P22" i="1"/>
  <c r="G22" i="1"/>
  <c r="F22" i="1"/>
  <c r="F27" i="1" s="1"/>
  <c r="E22" i="1"/>
  <c r="R21" i="1"/>
  <c r="R27" i="1" s="1"/>
  <c r="P21" i="1"/>
  <c r="G21" i="1"/>
  <c r="F21" i="1"/>
  <c r="E21" i="1"/>
  <c r="R20" i="1"/>
  <c r="P20" i="1"/>
  <c r="G20" i="1"/>
  <c r="F20" i="1"/>
  <c r="E20" i="1"/>
  <c r="R19" i="1"/>
  <c r="P19" i="1"/>
  <c r="G19" i="1"/>
  <c r="F19" i="1"/>
  <c r="E19" i="1"/>
  <c r="R18" i="1"/>
  <c r="P18" i="1"/>
  <c r="G18" i="1"/>
  <c r="F18" i="1"/>
  <c r="E18" i="1"/>
  <c r="R17" i="1"/>
  <c r="P17" i="1"/>
  <c r="G17" i="1"/>
  <c r="F17" i="1"/>
  <c r="F26" i="1" s="1"/>
  <c r="E17" i="1"/>
  <c r="E26" i="1" s="1"/>
  <c r="B15" i="1"/>
  <c r="C24" i="1" s="1"/>
  <c r="B14" i="1"/>
  <c r="O23" i="1" s="1"/>
  <c r="B13" i="1"/>
  <c r="N22" i="1" s="1"/>
  <c r="B12" i="1"/>
  <c r="L21" i="1" s="1"/>
  <c r="B11" i="1"/>
  <c r="C20" i="1" s="1"/>
  <c r="B10" i="1"/>
  <c r="C19" i="1" s="1"/>
  <c r="B9" i="1"/>
  <c r="K18" i="1" s="1"/>
  <c r="B8" i="1"/>
  <c r="L17" i="1" s="1"/>
  <c r="C17" i="1" l="1"/>
  <c r="O17" i="1"/>
  <c r="G26" i="1"/>
  <c r="P26" i="1"/>
  <c r="E27" i="1"/>
  <c r="R26" i="1"/>
  <c r="P27" i="1"/>
  <c r="J23" i="1"/>
  <c r="K23" i="1"/>
  <c r="I18" i="1"/>
  <c r="O20" i="1"/>
  <c r="I19" i="1"/>
  <c r="N20" i="1"/>
  <c r="J19" i="1"/>
  <c r="K19" i="1"/>
  <c r="L19" i="1"/>
  <c r="O24" i="1"/>
  <c r="N19" i="1"/>
  <c r="O19" i="1"/>
  <c r="J18" i="1"/>
  <c r="C18" i="1"/>
  <c r="G27" i="1"/>
  <c r="C26" i="1"/>
  <c r="K22" i="1"/>
  <c r="L22" i="1"/>
  <c r="N17" i="1"/>
  <c r="I20" i="1"/>
  <c r="N21" i="1"/>
  <c r="N27" i="1" s="1"/>
  <c r="C23" i="1"/>
  <c r="I24" i="1"/>
  <c r="J22" i="1"/>
  <c r="J20" i="1"/>
  <c r="O21" i="1"/>
  <c r="J24" i="1"/>
  <c r="K20" i="1"/>
  <c r="K24" i="1"/>
  <c r="L20" i="1"/>
  <c r="L24" i="1"/>
  <c r="C22" i="1"/>
  <c r="I23" i="1"/>
  <c r="N24" i="1"/>
  <c r="N23" i="1"/>
  <c r="L18" i="1"/>
  <c r="L27" i="1" s="1"/>
  <c r="I17" i="1"/>
  <c r="N18" i="1"/>
  <c r="I21" i="1"/>
  <c r="J17" i="1"/>
  <c r="O18" i="1"/>
  <c r="O26" i="1" s="1"/>
  <c r="J21" i="1"/>
  <c r="O22" i="1"/>
  <c r="L23" i="1"/>
  <c r="C21" i="1"/>
  <c r="K17" i="1"/>
  <c r="K21" i="1"/>
  <c r="I22" i="1"/>
  <c r="I26" i="1" l="1"/>
  <c r="I27" i="1"/>
  <c r="O27" i="1"/>
  <c r="J26" i="1"/>
  <c r="C27" i="1"/>
  <c r="L26" i="1"/>
  <c r="N26" i="1"/>
  <c r="J27" i="1"/>
  <c r="K27" i="1"/>
  <c r="K26" i="1"/>
</calcChain>
</file>

<file path=xl/sharedStrings.xml><?xml version="1.0" encoding="utf-8"?>
<sst xmlns="http://schemas.openxmlformats.org/spreadsheetml/2006/main" count="67" uniqueCount="40">
  <si>
    <t>Sample ID</t>
  </si>
  <si>
    <t>Total AUC</t>
  </si>
  <si>
    <t>0P</t>
  </si>
  <si>
    <t>1P</t>
  </si>
  <si>
    <t>2P</t>
  </si>
  <si>
    <t>3P</t>
  </si>
  <si>
    <t>4P</t>
  </si>
  <si>
    <t>Unmodified</t>
  </si>
  <si>
    <t>1A</t>
  </si>
  <si>
    <t xml:space="preserve">1B </t>
  </si>
  <si>
    <t xml:space="preserve">1C </t>
  </si>
  <si>
    <t>2A</t>
  </si>
  <si>
    <t xml:space="preserve">2B </t>
  </si>
  <si>
    <t>2C</t>
  </si>
  <si>
    <t>2D</t>
  </si>
  <si>
    <t>3A</t>
  </si>
  <si>
    <t>3B</t>
  </si>
  <si>
    <t>3C</t>
  </si>
  <si>
    <t>1141.0038++++</t>
  </si>
  <si>
    <t>1160.9953++++</t>
  </si>
  <si>
    <t>1180.9869++++</t>
  </si>
  <si>
    <t>1200.9785++++</t>
  </si>
  <si>
    <t>913.0045, +5</t>
  </si>
  <si>
    <t>N/a</t>
  </si>
  <si>
    <t>GLP1-1</t>
  </si>
  <si>
    <t>GLP1-2</t>
  </si>
  <si>
    <t>GLP1-3</t>
  </si>
  <si>
    <t>GLP1-4</t>
  </si>
  <si>
    <t>DMSO-1</t>
  </si>
  <si>
    <t>DMSO-2</t>
  </si>
  <si>
    <t>DMSO-3</t>
  </si>
  <si>
    <t>DMSO-4</t>
  </si>
  <si>
    <t>% GLP1R</t>
  </si>
  <si>
    <t>Avg</t>
  </si>
  <si>
    <t>GLP-1</t>
  </si>
  <si>
    <t>DMSO</t>
  </si>
  <si>
    <t>retention time (min)</t>
  </si>
  <si>
    <t>m/z</t>
  </si>
  <si>
    <t xml:space="preserve">m/z </t>
  </si>
  <si>
    <t>AUC (y3-y11)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</si>
</sst>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DA24-D9E3-4103-B89C-71633F82505D}">
  <dimension ref="A1:R27"/>
  <sheetViews>
    <sheetView tabSelected="1" workbookViewId="0">
      <selection activeCell="B1" sqref="B1"/>
    </sheetView>
  </sheetViews>
  <sheetFormatPr defaultRowHeight="15" x14ac:dyDescent="0.25"/>
  <cols>
    <col min="1" max="1" width="24.28515625" style="1" customWidth="1"/>
    <col min="2" max="2" width="24.28515625" style="2" customWidth="1"/>
    <col min="3" max="3" width="24.85546875" style="2" customWidth="1"/>
    <col min="4" max="4" width="9.140625" style="2"/>
    <col min="5" max="7" width="23.42578125" style="2" customWidth="1"/>
    <col min="8" max="8" width="9.140625" style="2"/>
    <col min="9" max="9" width="23.42578125" style="2" customWidth="1"/>
    <col min="10" max="13" width="33.85546875" style="2" customWidth="1"/>
    <col min="14" max="16" width="23.42578125" style="2" customWidth="1"/>
    <col min="18" max="18" width="23.42578125" style="2" customWidth="1"/>
  </cols>
  <sheetData>
    <row r="1" spans="1:18" ht="15.75" thickBot="1" x14ac:dyDescent="0.3">
      <c r="B1" s="1" t="s">
        <v>39</v>
      </c>
    </row>
    <row r="2" spans="1:18" ht="15.75" thickBot="1" x14ac:dyDescent="0.3">
      <c r="A2" s="1" t="s">
        <v>0</v>
      </c>
      <c r="B2" s="1" t="s">
        <v>1</v>
      </c>
      <c r="C2" s="3" t="s">
        <v>2</v>
      </c>
      <c r="E2" s="17" t="s">
        <v>3</v>
      </c>
      <c r="F2" s="18"/>
      <c r="G2" s="18"/>
      <c r="I2" s="17" t="s">
        <v>4</v>
      </c>
      <c r="J2" s="19"/>
      <c r="N2" s="17" t="s">
        <v>5</v>
      </c>
      <c r="O2" s="19"/>
      <c r="P2" s="4" t="s">
        <v>5</v>
      </c>
      <c r="R2" s="4" t="s">
        <v>6</v>
      </c>
    </row>
    <row r="3" spans="1:18" ht="15.75" thickBot="1" x14ac:dyDescent="0.3">
      <c r="B3" s="1"/>
      <c r="C3" s="5" t="s">
        <v>7</v>
      </c>
      <c r="E3" s="3" t="s">
        <v>8</v>
      </c>
      <c r="F3" s="6" t="s">
        <v>9</v>
      </c>
      <c r="G3" s="6" t="s">
        <v>10</v>
      </c>
      <c r="I3" s="3" t="s">
        <v>11</v>
      </c>
      <c r="J3" s="6" t="s">
        <v>12</v>
      </c>
      <c r="K3" s="6" t="s">
        <v>13</v>
      </c>
      <c r="L3" s="6" t="s">
        <v>14</v>
      </c>
      <c r="M3" s="6"/>
      <c r="N3" s="3" t="s">
        <v>15</v>
      </c>
      <c r="O3" s="3" t="s">
        <v>16</v>
      </c>
      <c r="P3" s="3" t="s">
        <v>17</v>
      </c>
      <c r="R3" s="3" t="s">
        <v>6</v>
      </c>
    </row>
    <row r="4" spans="1:18" x14ac:dyDescent="0.25">
      <c r="A4" s="1" t="s">
        <v>36</v>
      </c>
      <c r="B4" s="1"/>
      <c r="C4" s="7">
        <v>17.399999999999999</v>
      </c>
      <c r="E4" s="7">
        <v>16.899999999999999</v>
      </c>
      <c r="F4" s="7">
        <v>17.5</v>
      </c>
      <c r="G4" s="7">
        <v>18.399999999999999</v>
      </c>
      <c r="I4" s="7">
        <v>16.7</v>
      </c>
      <c r="J4" s="7">
        <v>17.3</v>
      </c>
      <c r="K4" s="7">
        <v>18.8</v>
      </c>
      <c r="L4" s="7">
        <v>19.3</v>
      </c>
      <c r="M4" s="7"/>
      <c r="N4" s="7"/>
      <c r="O4" s="7"/>
      <c r="P4" s="7">
        <v>19.3</v>
      </c>
      <c r="R4" s="7">
        <v>17.7</v>
      </c>
    </row>
    <row r="5" spans="1:18" x14ac:dyDescent="0.25">
      <c r="A5" s="1" t="s">
        <v>37</v>
      </c>
      <c r="B5" s="1"/>
      <c r="C5" s="8" t="s">
        <v>18</v>
      </c>
      <c r="E5" s="9" t="s">
        <v>19</v>
      </c>
      <c r="F5" s="9" t="s">
        <v>19</v>
      </c>
      <c r="G5" s="9" t="s">
        <v>19</v>
      </c>
      <c r="I5" s="9" t="s">
        <v>20</v>
      </c>
      <c r="J5" s="9" t="s">
        <v>20</v>
      </c>
      <c r="K5" s="9" t="s">
        <v>20</v>
      </c>
      <c r="L5" s="9" t="s">
        <v>20</v>
      </c>
      <c r="M5" s="9"/>
      <c r="N5" s="9" t="s">
        <v>21</v>
      </c>
      <c r="O5" s="9" t="s">
        <v>21</v>
      </c>
      <c r="P5" s="9" t="s">
        <v>21</v>
      </c>
      <c r="R5" s="9">
        <v>1220.9701</v>
      </c>
    </row>
    <row r="6" spans="1:18" ht="15.75" thickBot="1" x14ac:dyDescent="0.3">
      <c r="A6" s="1" t="s">
        <v>38</v>
      </c>
      <c r="B6" s="1"/>
      <c r="C6" s="10" t="s">
        <v>22</v>
      </c>
      <c r="E6" s="5" t="s">
        <v>23</v>
      </c>
      <c r="F6" s="5" t="s">
        <v>23</v>
      </c>
      <c r="G6" s="5" t="s">
        <v>23</v>
      </c>
      <c r="I6" s="5" t="s">
        <v>23</v>
      </c>
      <c r="J6" s="5" t="s">
        <v>23</v>
      </c>
      <c r="K6" s="5" t="s">
        <v>23</v>
      </c>
      <c r="L6" s="5" t="s">
        <v>23</v>
      </c>
      <c r="M6" s="5"/>
      <c r="N6" s="5" t="s">
        <v>23</v>
      </c>
      <c r="O6" s="5" t="s">
        <v>23</v>
      </c>
      <c r="P6" s="5" t="s">
        <v>23</v>
      </c>
      <c r="R6" s="5" t="s">
        <v>23</v>
      </c>
    </row>
    <row r="7" spans="1:18" x14ac:dyDescent="0.25">
      <c r="B7" s="1"/>
    </row>
    <row r="8" spans="1:18" x14ac:dyDescent="0.25">
      <c r="A8" s="1" t="s">
        <v>24</v>
      </c>
      <c r="B8" s="11">
        <f t="shared" ref="B8:B15" si="0">SUM(C8:O8)</f>
        <v>993074720</v>
      </c>
      <c r="C8" s="12">
        <v>980790000</v>
      </c>
      <c r="E8" s="12">
        <v>431650</v>
      </c>
      <c r="F8" s="12">
        <v>2259200</v>
      </c>
      <c r="G8" s="12">
        <v>6420900</v>
      </c>
      <c r="I8" s="12">
        <v>241280</v>
      </c>
      <c r="J8" s="12">
        <v>2110300</v>
      </c>
      <c r="K8" s="12">
        <v>638610</v>
      </c>
      <c r="L8" s="12">
        <v>182780</v>
      </c>
      <c r="M8" s="13"/>
      <c r="N8" s="12">
        <v>0</v>
      </c>
      <c r="O8" s="12">
        <v>0</v>
      </c>
      <c r="P8" s="12">
        <v>182780</v>
      </c>
      <c r="R8" s="12">
        <v>3519800</v>
      </c>
    </row>
    <row r="9" spans="1:18" x14ac:dyDescent="0.25">
      <c r="A9" s="1" t="s">
        <v>25</v>
      </c>
      <c r="B9" s="11">
        <f t="shared" si="0"/>
        <v>1197353140</v>
      </c>
      <c r="C9" s="12">
        <v>1181900000</v>
      </c>
      <c r="E9" s="12">
        <v>757300</v>
      </c>
      <c r="F9" s="12">
        <v>2674700</v>
      </c>
      <c r="G9" s="12">
        <v>7579600</v>
      </c>
      <c r="I9" s="12">
        <v>378470</v>
      </c>
      <c r="J9" s="12">
        <v>2914100</v>
      </c>
      <c r="K9" s="12">
        <v>865510</v>
      </c>
      <c r="L9" s="12">
        <v>283460</v>
      </c>
      <c r="M9" s="13"/>
      <c r="N9" s="12">
        <v>0</v>
      </c>
      <c r="O9" s="12">
        <v>0</v>
      </c>
      <c r="P9" s="12">
        <v>283460</v>
      </c>
      <c r="R9" s="12">
        <v>5019500</v>
      </c>
    </row>
    <row r="10" spans="1:18" x14ac:dyDescent="0.25">
      <c r="A10" s="1" t="s">
        <v>26</v>
      </c>
      <c r="B10" s="11">
        <f t="shared" si="0"/>
        <v>998384050</v>
      </c>
      <c r="C10" s="12">
        <v>985610000</v>
      </c>
      <c r="E10" s="12">
        <v>718210</v>
      </c>
      <c r="F10" s="12">
        <v>2648900</v>
      </c>
      <c r="G10" s="12">
        <v>6127900</v>
      </c>
      <c r="I10" s="12">
        <v>247470</v>
      </c>
      <c r="J10" s="12">
        <v>2141800</v>
      </c>
      <c r="K10" s="12">
        <v>650970</v>
      </c>
      <c r="L10" s="12">
        <v>238800</v>
      </c>
      <c r="M10" s="13"/>
      <c r="N10" s="12">
        <v>0</v>
      </c>
      <c r="O10" s="12">
        <v>0</v>
      </c>
      <c r="P10" s="12">
        <v>238800</v>
      </c>
      <c r="R10" s="12">
        <v>4290600</v>
      </c>
    </row>
    <row r="11" spans="1:18" x14ac:dyDescent="0.25">
      <c r="A11" s="1" t="s">
        <v>27</v>
      </c>
      <c r="B11" s="11">
        <f t="shared" si="0"/>
        <v>1025050250</v>
      </c>
      <c r="C11" s="12">
        <v>1011400000</v>
      </c>
      <c r="E11" s="12">
        <v>797270</v>
      </c>
      <c r="F11" s="12">
        <v>2415800</v>
      </c>
      <c r="G11" s="12">
        <v>6639900</v>
      </c>
      <c r="I11" s="12">
        <v>265940</v>
      </c>
      <c r="J11" s="12">
        <v>2542300</v>
      </c>
      <c r="K11" s="12">
        <v>688720</v>
      </c>
      <c r="L11" s="12">
        <v>300320</v>
      </c>
      <c r="M11" s="13"/>
      <c r="N11" s="12">
        <v>0</v>
      </c>
      <c r="O11" s="12">
        <v>0</v>
      </c>
      <c r="P11" s="12">
        <v>300320</v>
      </c>
      <c r="R11" s="12">
        <v>3748200</v>
      </c>
    </row>
    <row r="12" spans="1:18" x14ac:dyDescent="0.25">
      <c r="A12" s="1" t="s">
        <v>28</v>
      </c>
      <c r="B12" s="11">
        <f t="shared" si="0"/>
        <v>730792950</v>
      </c>
      <c r="C12" s="12">
        <v>723260000</v>
      </c>
      <c r="E12" s="12">
        <v>746020</v>
      </c>
      <c r="F12" s="12">
        <v>889280</v>
      </c>
      <c r="G12" s="12">
        <v>2186000</v>
      </c>
      <c r="I12" s="12">
        <v>356850</v>
      </c>
      <c r="J12" s="12">
        <v>3354800</v>
      </c>
      <c r="K12" s="12">
        <v>0</v>
      </c>
      <c r="L12" s="12">
        <v>0</v>
      </c>
      <c r="M12" s="13"/>
      <c r="N12" s="12">
        <v>0</v>
      </c>
      <c r="O12" s="12">
        <v>0</v>
      </c>
      <c r="P12" s="12">
        <v>0</v>
      </c>
      <c r="R12" s="12">
        <v>2440800</v>
      </c>
    </row>
    <row r="13" spans="1:18" x14ac:dyDescent="0.25">
      <c r="A13" s="1" t="s">
        <v>29</v>
      </c>
      <c r="B13" s="11">
        <f t="shared" si="0"/>
        <v>1113388550</v>
      </c>
      <c r="C13" s="12">
        <v>1105100000</v>
      </c>
      <c r="E13" s="12">
        <v>551130</v>
      </c>
      <c r="F13" s="12">
        <v>1523000</v>
      </c>
      <c r="G13" s="12">
        <v>3712100</v>
      </c>
      <c r="I13" s="12">
        <v>317420</v>
      </c>
      <c r="J13" s="12">
        <v>2184900</v>
      </c>
      <c r="K13" s="12">
        <v>0</v>
      </c>
      <c r="L13" s="12">
        <v>0</v>
      </c>
      <c r="M13" s="13"/>
      <c r="N13" s="12">
        <v>0</v>
      </c>
      <c r="O13" s="12">
        <v>0</v>
      </c>
      <c r="P13" s="12">
        <v>0</v>
      </c>
      <c r="R13" s="12">
        <v>5511500</v>
      </c>
    </row>
    <row r="14" spans="1:18" x14ac:dyDescent="0.25">
      <c r="A14" s="1" t="s">
        <v>30</v>
      </c>
      <c r="B14" s="11">
        <f t="shared" si="0"/>
        <v>944765540</v>
      </c>
      <c r="C14" s="12">
        <v>937570000</v>
      </c>
      <c r="E14" s="12">
        <v>490640</v>
      </c>
      <c r="F14" s="12">
        <v>1247100</v>
      </c>
      <c r="G14" s="12">
        <v>3126200</v>
      </c>
      <c r="I14" s="12">
        <v>246100</v>
      </c>
      <c r="J14" s="12">
        <v>2085500</v>
      </c>
      <c r="K14" s="12">
        <v>0</v>
      </c>
      <c r="L14" s="12">
        <v>0</v>
      </c>
      <c r="M14" s="13"/>
      <c r="N14" s="12">
        <v>0</v>
      </c>
      <c r="O14" s="12">
        <v>0</v>
      </c>
      <c r="P14" s="12">
        <v>0</v>
      </c>
      <c r="R14" s="12">
        <v>3477200</v>
      </c>
    </row>
    <row r="15" spans="1:18" x14ac:dyDescent="0.25">
      <c r="A15" s="1" t="s">
        <v>31</v>
      </c>
      <c r="B15" s="11">
        <f t="shared" si="0"/>
        <v>1081568440</v>
      </c>
      <c r="C15" s="12">
        <v>1076300000</v>
      </c>
      <c r="E15" s="12">
        <v>443970</v>
      </c>
      <c r="F15" s="12">
        <v>1379200</v>
      </c>
      <c r="G15" s="12">
        <v>3150300</v>
      </c>
      <c r="I15" s="12">
        <v>294970</v>
      </c>
      <c r="J15" s="12"/>
      <c r="K15" s="12"/>
      <c r="L15" s="12"/>
      <c r="M15" s="13"/>
      <c r="N15" s="12"/>
      <c r="O15" s="12"/>
      <c r="P15" s="12"/>
      <c r="R15" s="12">
        <v>4893300</v>
      </c>
    </row>
    <row r="16" spans="1:18" x14ac:dyDescent="0.25">
      <c r="B16" s="14"/>
    </row>
    <row r="17" spans="1:18" x14ac:dyDescent="0.25">
      <c r="A17" s="1" t="s">
        <v>24</v>
      </c>
      <c r="B17" s="15" t="s">
        <v>32</v>
      </c>
      <c r="C17" s="16">
        <f>(C8/B8)*100</f>
        <v>98.762961159659767</v>
      </c>
      <c r="D17" s="16"/>
      <c r="E17" s="16">
        <f t="shared" ref="E17:G17" si="1">100*(E8/$C$8)</f>
        <v>4.4010440563219448E-2</v>
      </c>
      <c r="F17" s="16">
        <f t="shared" si="1"/>
        <v>0.23034492602901743</v>
      </c>
      <c r="G17" s="16">
        <f t="shared" si="1"/>
        <v>0.65466613648181571</v>
      </c>
      <c r="H17" s="16"/>
      <c r="I17" s="16">
        <f>(I8/B8)*100</f>
        <v>2.4296258392319157E-2</v>
      </c>
      <c r="J17" s="16">
        <f>(J8/B8)*100</f>
        <v>0.21250163331113697</v>
      </c>
      <c r="K17" s="16">
        <f>(K8/B8)*100</f>
        <v>6.4306339406162705E-2</v>
      </c>
      <c r="L17" s="16">
        <f>100*(L8/B8)</f>
        <v>1.8405462984698674E-2</v>
      </c>
      <c r="M17" s="16"/>
      <c r="N17" s="16">
        <f>100*(N8/B8)</f>
        <v>0</v>
      </c>
      <c r="O17" s="16">
        <f>100*(O8/B8)</f>
        <v>0</v>
      </c>
      <c r="P17" s="16">
        <f t="shared" ref="P17:R17" si="2">100*(P8/$C$8)</f>
        <v>1.8635997512209547E-2</v>
      </c>
      <c r="R17" s="16">
        <f t="shared" si="2"/>
        <v>0.35887396894340279</v>
      </c>
    </row>
    <row r="18" spans="1:18" x14ac:dyDescent="0.25">
      <c r="A18" s="1" t="s">
        <v>25</v>
      </c>
      <c r="C18" s="16">
        <f t="shared" ref="C18:C24" si="3">(C9/B9)*100</f>
        <v>98.709391616912626</v>
      </c>
      <c r="D18" s="16"/>
      <c r="E18" s="16">
        <f t="shared" ref="E18:G18" si="4">100*(E9/$C$9)</f>
        <v>6.4074794821896944E-2</v>
      </c>
      <c r="F18" s="16">
        <f t="shared" si="4"/>
        <v>0.22630510195448006</v>
      </c>
      <c r="G18" s="16">
        <f t="shared" si="4"/>
        <v>0.64130637109738553</v>
      </c>
      <c r="H18" s="16"/>
      <c r="I18" s="16">
        <f t="shared" ref="I18:I24" si="5">(I9/B9)*100</f>
        <v>3.1608886915350638E-2</v>
      </c>
      <c r="J18" s="16">
        <f t="shared" ref="J18:J24" si="6">(J9/B9)*100</f>
        <v>0.24337849065982323</v>
      </c>
      <c r="K18" s="16">
        <f t="shared" ref="K18:K24" si="7">(K9/B9)*100</f>
        <v>7.2285274167318753E-2</v>
      </c>
      <c r="L18" s="16">
        <f t="shared" ref="L18:L24" si="8">100*(L9/B9)</f>
        <v>2.3673884548379771E-2</v>
      </c>
      <c r="M18" s="16"/>
      <c r="N18" s="16">
        <f t="shared" ref="N18:N24" si="9">100*(N9/B9)</f>
        <v>0</v>
      </c>
      <c r="O18" s="16">
        <f t="shared" ref="O18:O24" si="10">100*(O9/B9)</f>
        <v>0</v>
      </c>
      <c r="P18" s="16">
        <f t="shared" ref="P18:R18" si="11">100*(P9/$C$9)</f>
        <v>2.3983416532701581E-2</v>
      </c>
      <c r="R18" s="16">
        <f t="shared" si="11"/>
        <v>0.42469752094085789</v>
      </c>
    </row>
    <row r="19" spans="1:18" x14ac:dyDescent="0.25">
      <c r="A19" s="1" t="s">
        <v>26</v>
      </c>
      <c r="C19" s="16">
        <f t="shared" si="3"/>
        <v>98.720527436310704</v>
      </c>
      <c r="D19" s="16"/>
      <c r="E19" s="16">
        <f t="shared" ref="E19:G19" si="12">100*(E10/$C$10)</f>
        <v>7.2869593449741782E-2</v>
      </c>
      <c r="F19" s="16">
        <f t="shared" si="12"/>
        <v>0.26875741926319741</v>
      </c>
      <c r="G19" s="16">
        <f t="shared" si="12"/>
        <v>0.62173679244325852</v>
      </c>
      <c r="H19" s="16"/>
      <c r="I19" s="16">
        <f t="shared" si="5"/>
        <v>2.4787054640947038E-2</v>
      </c>
      <c r="J19" s="16">
        <f t="shared" si="6"/>
        <v>0.21452666436327783</v>
      </c>
      <c r="K19" s="16">
        <f t="shared" si="7"/>
        <v>6.5202363759717524E-2</v>
      </c>
      <c r="L19" s="16">
        <f t="shared" si="8"/>
        <v>2.3918651344640371E-2</v>
      </c>
      <c r="M19" s="16"/>
      <c r="N19" s="16">
        <f t="shared" si="9"/>
        <v>0</v>
      </c>
      <c r="O19" s="16">
        <f t="shared" si="10"/>
        <v>0</v>
      </c>
      <c r="P19" s="16">
        <f t="shared" ref="P19:R19" si="13">100*(P10/$C$10)</f>
        <v>2.4228650277493127E-2</v>
      </c>
      <c r="R19" s="16">
        <f t="shared" si="13"/>
        <v>0.43532431692048579</v>
      </c>
    </row>
    <row r="20" spans="1:18" x14ac:dyDescent="0.25">
      <c r="A20" s="1" t="s">
        <v>27</v>
      </c>
      <c r="C20" s="16">
        <f t="shared" si="3"/>
        <v>98.668333576817332</v>
      </c>
      <c r="D20" s="16"/>
      <c r="E20" s="16">
        <f t="shared" ref="E20:G20" si="14">100*(E11/$C$11)</f>
        <v>7.8828356733241053E-2</v>
      </c>
      <c r="F20" s="16">
        <f t="shared" si="14"/>
        <v>0.23885702985960056</v>
      </c>
      <c r="G20" s="16">
        <f t="shared" si="14"/>
        <v>0.65650583349812142</v>
      </c>
      <c r="H20" s="16"/>
      <c r="I20" s="16">
        <f t="shared" si="5"/>
        <v>2.5944093960271704E-2</v>
      </c>
      <c r="J20" s="16">
        <f t="shared" si="6"/>
        <v>0.24801710940512428</v>
      </c>
      <c r="K20" s="16">
        <f t="shared" si="7"/>
        <v>6.7188901227037398E-2</v>
      </c>
      <c r="L20" s="16">
        <f t="shared" si="8"/>
        <v>2.9298075874816872E-2</v>
      </c>
      <c r="M20" s="16"/>
      <c r="N20" s="16">
        <f t="shared" si="9"/>
        <v>0</v>
      </c>
      <c r="O20" s="16">
        <f t="shared" si="10"/>
        <v>0</v>
      </c>
      <c r="P20" s="16">
        <f t="shared" ref="P20:R20" si="15">100*(P11/$C$11)</f>
        <v>2.9693494166501879E-2</v>
      </c>
      <c r="R20" s="16">
        <f t="shared" si="15"/>
        <v>0.37059521455408345</v>
      </c>
    </row>
    <row r="21" spans="1:18" x14ac:dyDescent="0.25">
      <c r="A21" s="1" t="s">
        <v>28</v>
      </c>
      <c r="C21" s="16">
        <f t="shared" si="3"/>
        <v>98.96920872047275</v>
      </c>
      <c r="D21" s="16"/>
      <c r="E21" s="16">
        <f t="shared" ref="E21:G21" si="16">100*(E12/$C$12)</f>
        <v>0.10314686281558498</v>
      </c>
      <c r="F21" s="16">
        <f t="shared" si="16"/>
        <v>0.12295440090700439</v>
      </c>
      <c r="G21" s="16">
        <f t="shared" si="16"/>
        <v>0.30224262367613303</v>
      </c>
      <c r="H21" s="16"/>
      <c r="I21" s="16">
        <f t="shared" si="5"/>
        <v>4.8830520327269172E-2</v>
      </c>
      <c r="J21" s="16">
        <f t="shared" si="6"/>
        <v>0.45906299451848842</v>
      </c>
      <c r="K21" s="16">
        <f t="shared" si="7"/>
        <v>0</v>
      </c>
      <c r="L21" s="16">
        <f t="shared" si="8"/>
        <v>0</v>
      </c>
      <c r="M21" s="16"/>
      <c r="N21" s="16">
        <f t="shared" si="9"/>
        <v>0</v>
      </c>
      <c r="O21" s="16">
        <f t="shared" si="10"/>
        <v>0</v>
      </c>
      <c r="P21" s="16">
        <f t="shared" ref="P21:R21" si="17">100*(P12/$C$12)</f>
        <v>0</v>
      </c>
      <c r="R21" s="16">
        <f t="shared" si="17"/>
        <v>0.33747200176976466</v>
      </c>
    </row>
    <row r="22" spans="1:18" x14ac:dyDescent="0.25">
      <c r="A22" s="1" t="s">
        <v>29</v>
      </c>
      <c r="C22" s="16">
        <f t="shared" si="3"/>
        <v>99.255556382360851</v>
      </c>
      <c r="D22" s="16"/>
      <c r="E22" s="16">
        <f t="shared" ref="E22:G22" si="18">100*(E13/$C$13)</f>
        <v>4.9871504841190843E-2</v>
      </c>
      <c r="F22" s="16">
        <f t="shared" si="18"/>
        <v>0.13781558230024432</v>
      </c>
      <c r="G22" s="16">
        <f t="shared" si="18"/>
        <v>0.3359062528277984</v>
      </c>
      <c r="H22" s="16"/>
      <c r="I22" s="16">
        <f t="shared" si="5"/>
        <v>2.8509364498134994E-2</v>
      </c>
      <c r="J22" s="16">
        <f t="shared" si="6"/>
        <v>0.19623877037355919</v>
      </c>
      <c r="K22" s="16">
        <f t="shared" si="7"/>
        <v>0</v>
      </c>
      <c r="L22" s="16">
        <f t="shared" si="8"/>
        <v>0</v>
      </c>
      <c r="M22" s="16"/>
      <c r="N22" s="16">
        <f t="shared" si="9"/>
        <v>0</v>
      </c>
      <c r="O22" s="16">
        <f t="shared" si="10"/>
        <v>0</v>
      </c>
      <c r="P22" s="16">
        <f t="shared" ref="P22:R22" si="19">100*(P13/$C$13)</f>
        <v>0</v>
      </c>
      <c r="R22" s="16">
        <f t="shared" si="19"/>
        <v>0.49873314632159987</v>
      </c>
    </row>
    <row r="23" spans="1:18" x14ac:dyDescent="0.25">
      <c r="A23" s="1" t="s">
        <v>30</v>
      </c>
      <c r="C23" s="16">
        <f t="shared" si="3"/>
        <v>99.238378232974071</v>
      </c>
      <c r="D23" s="16"/>
      <c r="E23" s="16">
        <f t="shared" ref="E23:G23" si="20">100*(E14/$C$14)</f>
        <v>5.2331025950062393E-2</v>
      </c>
      <c r="F23" s="16">
        <f t="shared" si="20"/>
        <v>0.13301406828290155</v>
      </c>
      <c r="G23" s="16">
        <f t="shared" si="20"/>
        <v>0.33343643674605633</v>
      </c>
      <c r="H23" s="16"/>
      <c r="I23" s="16">
        <f t="shared" si="5"/>
        <v>2.6048790898956793E-2</v>
      </c>
      <c r="J23" s="16">
        <f t="shared" si="6"/>
        <v>0.22074259821119216</v>
      </c>
      <c r="K23" s="16">
        <f t="shared" si="7"/>
        <v>0</v>
      </c>
      <c r="L23" s="16">
        <f t="shared" si="8"/>
        <v>0</v>
      </c>
      <c r="M23" s="16"/>
      <c r="N23" s="16">
        <f t="shared" si="9"/>
        <v>0</v>
      </c>
      <c r="O23" s="16">
        <f t="shared" si="10"/>
        <v>0</v>
      </c>
      <c r="P23" s="16">
        <f t="shared" ref="P23:R23" si="21">100*(P14/$C$14)</f>
        <v>0</v>
      </c>
      <c r="R23" s="16">
        <f t="shared" si="21"/>
        <v>0.37087364143477286</v>
      </c>
    </row>
    <row r="24" spans="1:18" x14ac:dyDescent="0.25">
      <c r="A24" s="1" t="s">
        <v>31</v>
      </c>
      <c r="C24" s="16">
        <f t="shared" si="3"/>
        <v>99.512888893096772</v>
      </c>
      <c r="D24" s="16"/>
      <c r="E24" s="16">
        <f t="shared" ref="E24:G24" si="22">100*(E15/$C$15)</f>
        <v>4.1249651584130818E-2</v>
      </c>
      <c r="F24" s="16">
        <f t="shared" si="22"/>
        <v>0.12814271114001671</v>
      </c>
      <c r="G24" s="16">
        <f t="shared" si="22"/>
        <v>0.29269720338195671</v>
      </c>
      <c r="H24" s="16"/>
      <c r="I24" s="16">
        <f t="shared" si="5"/>
        <v>2.7272430397469807E-2</v>
      </c>
      <c r="J24" s="16">
        <f t="shared" si="6"/>
        <v>0</v>
      </c>
      <c r="K24" s="16">
        <f t="shared" si="7"/>
        <v>0</v>
      </c>
      <c r="L24" s="16">
        <f t="shared" si="8"/>
        <v>0</v>
      </c>
      <c r="M24" s="16"/>
      <c r="N24" s="16">
        <f t="shared" si="9"/>
        <v>0</v>
      </c>
      <c r="O24" s="16">
        <f t="shared" si="10"/>
        <v>0</v>
      </c>
      <c r="P24" s="16">
        <f t="shared" ref="P24:R24" si="23">100*(P15/$C$15)</f>
        <v>0</v>
      </c>
      <c r="R24" s="16">
        <f t="shared" si="23"/>
        <v>0.45464089937749697</v>
      </c>
    </row>
    <row r="25" spans="1:18" x14ac:dyDescent="0.25">
      <c r="B25" s="2" t="s">
        <v>33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R25" s="16"/>
    </row>
    <row r="26" spans="1:18" x14ac:dyDescent="0.25">
      <c r="A26" s="1" t="s">
        <v>34</v>
      </c>
      <c r="C26" s="16">
        <f>AVERAGE(C17:C20)</f>
        <v>98.7153034474251</v>
      </c>
      <c r="D26" s="16"/>
      <c r="E26" s="16">
        <f t="shared" ref="E26:P26" si="24">AVERAGE(E17:E20)</f>
        <v>6.4945796392024802E-2</v>
      </c>
      <c r="F26" s="16">
        <f t="shared" si="24"/>
        <v>0.24106611927657387</v>
      </c>
      <c r="G26" s="16">
        <f t="shared" si="24"/>
        <v>0.64355378338014524</v>
      </c>
      <c r="H26" s="16"/>
      <c r="I26" s="16">
        <f t="shared" si="24"/>
        <v>2.6659073477222135E-2</v>
      </c>
      <c r="J26" s="16">
        <f t="shared" si="24"/>
        <v>0.2296059744348406</v>
      </c>
      <c r="K26" s="16">
        <f t="shared" si="24"/>
        <v>6.7245719640059098E-2</v>
      </c>
      <c r="L26" s="16">
        <f>AVERAGE(L17:L20)</f>
        <v>2.382401868813392E-2</v>
      </c>
      <c r="M26" s="16"/>
      <c r="N26" s="16">
        <f t="shared" si="24"/>
        <v>0</v>
      </c>
      <c r="O26" s="16">
        <f t="shared" si="24"/>
        <v>0</v>
      </c>
      <c r="P26" s="16">
        <f t="shared" si="24"/>
        <v>2.4135389622226534E-2</v>
      </c>
      <c r="R26" s="16">
        <f t="shared" ref="R26" si="25">AVERAGE(R17:R20)</f>
        <v>0.39737275533970745</v>
      </c>
    </row>
    <row r="27" spans="1:18" x14ac:dyDescent="0.25">
      <c r="A27" s="1" t="s">
        <v>35</v>
      </c>
      <c r="C27" s="16">
        <f>AVERAGE(C21:C24)</f>
        <v>99.244008057226111</v>
      </c>
      <c r="D27" s="16"/>
      <c r="E27" s="16">
        <f t="shared" ref="E27:P27" si="26">AVERAGE(E21:E24)</f>
        <v>6.1649761297742259E-2</v>
      </c>
      <c r="F27" s="16">
        <f t="shared" si="26"/>
        <v>0.13048169065754175</v>
      </c>
      <c r="G27" s="16">
        <f t="shared" si="26"/>
        <v>0.31607062915798612</v>
      </c>
      <c r="H27" s="16"/>
      <c r="I27" s="16">
        <f t="shared" si="26"/>
        <v>3.2665276530457685E-2</v>
      </c>
      <c r="J27" s="16">
        <f t="shared" si="26"/>
        <v>0.21901109077580994</v>
      </c>
      <c r="K27" s="16">
        <f t="shared" si="26"/>
        <v>0</v>
      </c>
      <c r="L27" s="16">
        <f t="shared" ref="L27" si="27">100*(L18/$C$8)</f>
        <v>2.4137567214571692E-9</v>
      </c>
      <c r="M27" s="16"/>
      <c r="N27" s="16">
        <f t="shared" si="26"/>
        <v>0</v>
      </c>
      <c r="O27" s="16">
        <f t="shared" si="26"/>
        <v>0</v>
      </c>
      <c r="P27" s="16">
        <f t="shared" si="26"/>
        <v>0</v>
      </c>
      <c r="R27" s="16">
        <f t="shared" ref="R27" si="28">AVERAGE(R21:R24)</f>
        <v>0.41542992222590858</v>
      </c>
    </row>
  </sheetData>
  <mergeCells count="3">
    <mergeCell ref="E2:G2"/>
    <mergeCell ref="I2:J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Ian Lamb</cp:lastModifiedBy>
  <dcterms:created xsi:type="dcterms:W3CDTF">2024-08-16T16:28:10Z</dcterms:created>
  <dcterms:modified xsi:type="dcterms:W3CDTF">2024-08-16T18:16:31Z</dcterms:modified>
</cp:coreProperties>
</file>